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tigonekypraiou/Dropbox/Μάριος Καΐκης/Δεδομένα/"/>
    </mc:Choice>
  </mc:AlternateContent>
  <xr:revisionPtr revIDLastSave="0" documentId="13_ncr:1_{DEA8BA0B-A5B1-BB42-BA21-5849AE669A8B}" xr6:coauthVersionLast="47" xr6:coauthVersionMax="47" xr10:uidLastSave="{00000000-0000-0000-0000-000000000000}"/>
  <bookViews>
    <workbookView xWindow="0" yWindow="500" windowWidth="28800" windowHeight="16300" xr2:uid="{EFC929AB-6865-844D-B51B-83B71A5C14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" i="1"/>
  <c r="R2" i="1"/>
  <c r="Y3" i="1"/>
  <c r="Y7" i="1"/>
  <c r="Y8" i="1"/>
  <c r="Y9" i="1"/>
  <c r="Y10" i="1"/>
  <c r="Y13" i="1"/>
  <c r="Y14" i="1"/>
  <c r="Y18" i="1"/>
  <c r="Y19" i="1"/>
  <c r="Y4" i="1"/>
  <c r="Y5" i="1"/>
  <c r="Y6" i="1"/>
  <c r="Y11" i="1"/>
  <c r="Y12" i="1"/>
  <c r="Y15" i="1"/>
  <c r="Y16" i="1"/>
  <c r="Y17" i="1"/>
  <c r="Y20" i="1"/>
  <c r="Y21" i="1"/>
  <c r="Y22" i="1"/>
  <c r="Y2" i="1"/>
  <c r="R8" i="1"/>
  <c r="R7" i="1"/>
  <c r="X6" i="1"/>
  <c r="X3" i="1"/>
  <c r="X7" i="1"/>
  <c r="X8" i="1"/>
  <c r="X9" i="1"/>
  <c r="X10" i="1"/>
  <c r="X13" i="1"/>
  <c r="X14" i="1"/>
  <c r="X18" i="1"/>
  <c r="X19" i="1"/>
  <c r="X4" i="1"/>
  <c r="X5" i="1"/>
  <c r="X11" i="1"/>
  <c r="X12" i="1"/>
  <c r="X15" i="1"/>
  <c r="X16" i="1"/>
  <c r="X17" i="1"/>
  <c r="X20" i="1"/>
  <c r="X21" i="1"/>
  <c r="X22" i="1"/>
  <c r="X2" i="1"/>
  <c r="R3" i="1"/>
  <c r="R22" i="1"/>
  <c r="R9" i="1"/>
  <c r="R10" i="1"/>
  <c r="R13" i="1"/>
  <c r="R14" i="1"/>
  <c r="R18" i="1"/>
  <c r="R19" i="1"/>
  <c r="R4" i="1"/>
  <c r="R5" i="1"/>
  <c r="R6" i="1"/>
  <c r="R11" i="1"/>
  <c r="R12" i="1"/>
  <c r="R15" i="1"/>
  <c r="R16" i="1"/>
  <c r="R17" i="1"/>
  <c r="R20" i="1"/>
  <c r="R21" i="1"/>
  <c r="Q3" i="1"/>
  <c r="Q7" i="1"/>
  <c r="Q8" i="1"/>
  <c r="Q9" i="1"/>
  <c r="Q10" i="1"/>
  <c r="Q13" i="1"/>
  <c r="Q14" i="1"/>
  <c r="Q18" i="1"/>
  <c r="Q19" i="1"/>
  <c r="Q4" i="1"/>
  <c r="Q5" i="1"/>
  <c r="Q6" i="1"/>
  <c r="Q11" i="1"/>
  <c r="Q12" i="1"/>
  <c r="Q15" i="1"/>
  <c r="Q16" i="1"/>
  <c r="Q17" i="1"/>
  <c r="Q20" i="1"/>
  <c r="Q21" i="1"/>
  <c r="Q22" i="1"/>
  <c r="Q2" i="1"/>
  <c r="AK22" i="1" l="1"/>
  <c r="AJ22" i="1"/>
  <c r="AI22" i="1"/>
  <c r="AH22" i="1"/>
  <c r="AD22" i="1"/>
  <c r="AC22" i="1"/>
  <c r="AB22" i="1"/>
  <c r="AA22" i="1"/>
  <c r="G22" i="1"/>
  <c r="AK21" i="1"/>
  <c r="AJ21" i="1"/>
  <c r="AI21" i="1"/>
  <c r="AH21" i="1"/>
  <c r="AD21" i="1"/>
  <c r="AC21" i="1"/>
  <c r="AB21" i="1"/>
  <c r="AA21" i="1"/>
  <c r="G21" i="1"/>
  <c r="AK20" i="1"/>
  <c r="AJ20" i="1"/>
  <c r="AI20" i="1"/>
  <c r="AH20" i="1"/>
  <c r="AD20" i="1"/>
  <c r="AC20" i="1"/>
  <c r="AB20" i="1"/>
  <c r="AA20" i="1"/>
  <c r="G20" i="1"/>
  <c r="AK17" i="1"/>
  <c r="AJ17" i="1"/>
  <c r="AI17" i="1"/>
  <c r="AH17" i="1"/>
  <c r="AD17" i="1"/>
  <c r="AC17" i="1"/>
  <c r="AB17" i="1"/>
  <c r="AA17" i="1"/>
  <c r="G17" i="1"/>
  <c r="AK16" i="1"/>
  <c r="AJ16" i="1"/>
  <c r="AI16" i="1"/>
  <c r="AH16" i="1"/>
  <c r="AD16" i="1"/>
  <c r="AC16" i="1"/>
  <c r="AB16" i="1"/>
  <c r="AA16" i="1"/>
  <c r="G16" i="1"/>
  <c r="AK15" i="1"/>
  <c r="AJ15" i="1"/>
  <c r="AI15" i="1"/>
  <c r="AH15" i="1"/>
  <c r="AD15" i="1"/>
  <c r="AC15" i="1"/>
  <c r="AB15" i="1"/>
  <c r="AA15" i="1"/>
  <c r="G15" i="1"/>
  <c r="AK12" i="1"/>
  <c r="AJ12" i="1"/>
  <c r="AI12" i="1"/>
  <c r="AH12" i="1"/>
  <c r="AD12" i="1"/>
  <c r="AC12" i="1"/>
  <c r="AB12" i="1"/>
  <c r="AA12" i="1"/>
  <c r="G12" i="1"/>
  <c r="AK11" i="1"/>
  <c r="AJ11" i="1"/>
  <c r="AI11" i="1"/>
  <c r="AH11" i="1"/>
  <c r="AD11" i="1"/>
  <c r="AC11" i="1"/>
  <c r="AB11" i="1"/>
  <c r="AA11" i="1"/>
  <c r="G11" i="1"/>
  <c r="AK6" i="1"/>
  <c r="AJ6" i="1"/>
  <c r="AI6" i="1"/>
  <c r="AH6" i="1"/>
  <c r="AD6" i="1"/>
  <c r="AC6" i="1"/>
  <c r="AB6" i="1"/>
  <c r="AA6" i="1"/>
  <c r="G6" i="1"/>
  <c r="AK5" i="1"/>
  <c r="AJ5" i="1"/>
  <c r="AI5" i="1"/>
  <c r="AH5" i="1"/>
  <c r="AD5" i="1"/>
  <c r="AC5" i="1"/>
  <c r="AB5" i="1"/>
  <c r="AA5" i="1"/>
  <c r="G5" i="1"/>
  <c r="AK4" i="1"/>
  <c r="AJ4" i="1"/>
  <c r="AI4" i="1"/>
  <c r="AH4" i="1"/>
  <c r="AD4" i="1"/>
  <c r="AC4" i="1"/>
  <c r="AB4" i="1"/>
  <c r="AA4" i="1"/>
  <c r="G4" i="1"/>
  <c r="AK19" i="1"/>
  <c r="AJ19" i="1"/>
  <c r="AI19" i="1"/>
  <c r="AH19" i="1"/>
  <c r="AD19" i="1"/>
  <c r="AC19" i="1"/>
  <c r="AB19" i="1"/>
  <c r="AA19" i="1"/>
  <c r="G19" i="1"/>
  <c r="AK18" i="1"/>
  <c r="AJ18" i="1"/>
  <c r="AI18" i="1"/>
  <c r="AH18" i="1"/>
  <c r="AD18" i="1"/>
  <c r="AC18" i="1"/>
  <c r="AB18" i="1"/>
  <c r="AA18" i="1"/>
  <c r="G18" i="1"/>
  <c r="AK14" i="1"/>
  <c r="AJ14" i="1"/>
  <c r="AI14" i="1"/>
  <c r="AH14" i="1"/>
  <c r="AD14" i="1"/>
  <c r="AC14" i="1"/>
  <c r="AB14" i="1"/>
  <c r="AA14" i="1"/>
  <c r="G14" i="1"/>
  <c r="AK13" i="1"/>
  <c r="AJ13" i="1"/>
  <c r="AI13" i="1"/>
  <c r="AH13" i="1"/>
  <c r="AD13" i="1"/>
  <c r="AC13" i="1"/>
  <c r="AB13" i="1"/>
  <c r="AA13" i="1"/>
  <c r="G13" i="1"/>
  <c r="AK10" i="1"/>
  <c r="AJ10" i="1"/>
  <c r="AI10" i="1"/>
  <c r="AH10" i="1"/>
  <c r="AD10" i="1"/>
  <c r="AC10" i="1"/>
  <c r="AB10" i="1"/>
  <c r="AA10" i="1"/>
  <c r="G10" i="1"/>
  <c r="AK9" i="1"/>
  <c r="AJ9" i="1"/>
  <c r="AI9" i="1"/>
  <c r="AH9" i="1"/>
  <c r="AD9" i="1"/>
  <c r="AC9" i="1"/>
  <c r="AB9" i="1"/>
  <c r="AA9" i="1"/>
  <c r="G9" i="1"/>
  <c r="AK8" i="1"/>
  <c r="AJ8" i="1"/>
  <c r="AI8" i="1"/>
  <c r="AH8" i="1"/>
  <c r="AD8" i="1"/>
  <c r="AC8" i="1"/>
  <c r="AB8" i="1"/>
  <c r="AA8" i="1"/>
  <c r="G8" i="1"/>
  <c r="AK7" i="1"/>
  <c r="AJ7" i="1"/>
  <c r="AI7" i="1"/>
  <c r="AH7" i="1"/>
  <c r="AD7" i="1"/>
  <c r="AC7" i="1"/>
  <c r="AB7" i="1"/>
  <c r="AA7" i="1"/>
  <c r="G7" i="1"/>
  <c r="AK3" i="1"/>
  <c r="AJ3" i="1"/>
  <c r="AI3" i="1"/>
  <c r="AH3" i="1"/>
  <c r="AD3" i="1"/>
  <c r="AC3" i="1"/>
  <c r="AB3" i="1"/>
  <c r="AA3" i="1"/>
  <c r="G3" i="1"/>
  <c r="AK2" i="1"/>
  <c r="AJ2" i="1"/>
  <c r="AI2" i="1"/>
  <c r="AH2" i="1"/>
  <c r="AD2" i="1"/>
  <c r="AC2" i="1"/>
  <c r="AB2" i="1"/>
  <c r="AA2" i="1"/>
  <c r="G2" i="1"/>
  <c r="AM7" i="1" l="1"/>
  <c r="AN7" i="1"/>
  <c r="AM2" i="1"/>
  <c r="AN2" i="1"/>
  <c r="AM18" i="1"/>
  <c r="AN18" i="1"/>
  <c r="AM16" i="1"/>
  <c r="AN16" i="1"/>
  <c r="AM17" i="1"/>
  <c r="AN17" i="1"/>
  <c r="AN4" i="1"/>
  <c r="AM4" i="1"/>
  <c r="AN5" i="1"/>
  <c r="AM5" i="1"/>
  <c r="AM10" i="1"/>
  <c r="AN10" i="1"/>
  <c r="AN11" i="1"/>
  <c r="AM11" i="1"/>
  <c r="AN3" i="1"/>
  <c r="AM3" i="1"/>
  <c r="AN19" i="1"/>
  <c r="AM19" i="1"/>
  <c r="AN20" i="1"/>
  <c r="AM20" i="1"/>
  <c r="AM9" i="1"/>
  <c r="AN9" i="1"/>
  <c r="AN13" i="1"/>
  <c r="AM13" i="1"/>
  <c r="AN12" i="1"/>
  <c r="AM12" i="1"/>
  <c r="AM8" i="1"/>
  <c r="AN8" i="1"/>
  <c r="AN21" i="1"/>
  <c r="AM21" i="1"/>
  <c r="AM6" i="1"/>
  <c r="AN6" i="1"/>
  <c r="AM22" i="1"/>
  <c r="AN22" i="1"/>
  <c r="AM14" i="1"/>
  <c r="AN14" i="1"/>
  <c r="AM15" i="1"/>
  <c r="AN15" i="1"/>
  <c r="AF6" i="1"/>
  <c r="AG6" i="1"/>
  <c r="AF10" i="1"/>
  <c r="AG10" i="1"/>
  <c r="AG11" i="1"/>
  <c r="AF11" i="1"/>
  <c r="AG13" i="1"/>
  <c r="AF13" i="1"/>
  <c r="AG12" i="1"/>
  <c r="AF12" i="1"/>
  <c r="AF14" i="1"/>
  <c r="AG14" i="1"/>
  <c r="AF15" i="1"/>
  <c r="AG15" i="1"/>
  <c r="AF22" i="1"/>
  <c r="AG22" i="1"/>
  <c r="AE2" i="1"/>
  <c r="AF2" i="1"/>
  <c r="AG2" i="1"/>
  <c r="AG3" i="1"/>
  <c r="AF3" i="1"/>
  <c r="AG19" i="1"/>
  <c r="AF19" i="1"/>
  <c r="AF17" i="1"/>
  <c r="AG17" i="1"/>
  <c r="AF9" i="1"/>
  <c r="AG9" i="1"/>
  <c r="AG7" i="1"/>
  <c r="AF7" i="1"/>
  <c r="AG4" i="1"/>
  <c r="AF4" i="1"/>
  <c r="AG20" i="1"/>
  <c r="AF20" i="1"/>
  <c r="AF18" i="1"/>
  <c r="AG18" i="1"/>
  <c r="AF16" i="1"/>
  <c r="AG16" i="1"/>
  <c r="AG8" i="1"/>
  <c r="AF8" i="1"/>
  <c r="AG5" i="1"/>
  <c r="AF5" i="1"/>
  <c r="AG21" i="1"/>
  <c r="AF21" i="1"/>
  <c r="AL2" i="1"/>
  <c r="AE20" i="1"/>
  <c r="AE13" i="1"/>
  <c r="AE4" i="1"/>
  <c r="AE3" i="1"/>
  <c r="AL16" i="1"/>
  <c r="AE21" i="1"/>
  <c r="AE22" i="1"/>
  <c r="AE12" i="1"/>
  <c r="AL18" i="1"/>
  <c r="AL5" i="1"/>
  <c r="AL12" i="1"/>
  <c r="AE15" i="1"/>
  <c r="AL20" i="1"/>
  <c r="AL21" i="1"/>
  <c r="AE7" i="1"/>
  <c r="AL6" i="1"/>
  <c r="AL15" i="1"/>
  <c r="AL17" i="1"/>
  <c r="AL22" i="1"/>
  <c r="AL7" i="1"/>
  <c r="AL8" i="1"/>
  <c r="AE10" i="1"/>
  <c r="AL9" i="1"/>
  <c r="AL13" i="1"/>
  <c r="AE14" i="1"/>
  <c r="AL14" i="1"/>
  <c r="AL4" i="1"/>
  <c r="AE5" i="1"/>
  <c r="AE8" i="1"/>
  <c r="AL3" i="1"/>
  <c r="AL10" i="1"/>
  <c r="AL19" i="1"/>
  <c r="AL11" i="1"/>
  <c r="AE9" i="1"/>
  <c r="AE18" i="1"/>
  <c r="AE6" i="1"/>
  <c r="AE16" i="1"/>
  <c r="AE19" i="1"/>
  <c r="AE11" i="1"/>
  <c r="AE17" i="1"/>
</calcChain>
</file>

<file path=xl/sharedStrings.xml><?xml version="1.0" encoding="utf-8"?>
<sst xmlns="http://schemas.openxmlformats.org/spreadsheetml/2006/main" count="122" uniqueCount="67">
  <si>
    <t>Sex</t>
  </si>
  <si>
    <t>Α</t>
  </si>
  <si>
    <t>Backstroke</t>
  </si>
  <si>
    <t>2.01,01</t>
  </si>
  <si>
    <t>Butterfly</t>
  </si>
  <si>
    <t>Breaststroke</t>
  </si>
  <si>
    <t>2.11,67</t>
  </si>
  <si>
    <t>2.17,91</t>
  </si>
  <si>
    <t>1.04,62</t>
  </si>
  <si>
    <t>Freestyle</t>
  </si>
  <si>
    <t>Θ</t>
  </si>
  <si>
    <t>2.09,84</t>
  </si>
  <si>
    <t>1.00,02</t>
  </si>
  <si>
    <t>1.00,17</t>
  </si>
  <si>
    <t>Participant #</t>
  </si>
  <si>
    <t>Age</t>
  </si>
  <si>
    <t>Order of trials</t>
  </si>
  <si>
    <t>Height
(m)</t>
  </si>
  <si>
    <t>Body weight 
(kg)</t>
  </si>
  <si>
    <t>ΒΜΙ
(kg/m2)</t>
  </si>
  <si>
    <t>Swimming stroke specialization</t>
  </si>
  <si>
    <t>50-m personal
record 
(s)</t>
  </si>
  <si>
    <t>100-m personal
record 
(s)</t>
  </si>
  <si>
    <t>200-m personal
record 
(s)</t>
  </si>
  <si>
    <t>Time in the fastest 50-m
carbohydrate trial
(s)</t>
  </si>
  <si>
    <t>Time in the 1st 50-m
carbohydrate trial
(s)</t>
  </si>
  <si>
    <t>Time in the 2nd 50-m
carbohydrate trial
(s)</t>
  </si>
  <si>
    <t>Time in the 3rd 50-m
carbohydrate trial
(s)</t>
  </si>
  <si>
    <t>Time in the 4th 50-m
carbohydrate trial
(s)</t>
  </si>
  <si>
    <t>Average time of the four 50-m
carbohydrate trial
(s)</t>
  </si>
  <si>
    <t>Time in the 1st 50-m
no-carbohydrate trial
(s)</t>
  </si>
  <si>
    <t>Time in the 2nd 50-m
no-carbohydrate trial
(s)</t>
  </si>
  <si>
    <t>Time in the 3rd 50-m
no-carbohydrate trial
(s)</t>
  </si>
  <si>
    <t>Time in the 4th 50-m
no-carbohydrate trial
(s)</t>
  </si>
  <si>
    <t>Average time of the four 50-m
no-carbohydrate trial
(s)</t>
  </si>
  <si>
    <t>Time in the fastest 50-m
no-carbohydrate trial
(s)</t>
  </si>
  <si>
    <t>Speed in the 1st 50-m
carbohydrate trial
(m/s)</t>
  </si>
  <si>
    <t>Speed in the 2nd 50-m
carbohydrate trial
(m/s)</t>
  </si>
  <si>
    <t>Speed in the 3rd 50-m
carbohydrate trial
(m/s)</t>
  </si>
  <si>
    <t>Speed in the 4th 50-m
carbohydrate trial
(m/s)</t>
  </si>
  <si>
    <t>Average speed of the four 50-m
carbohydrate trial
(m/s)</t>
  </si>
  <si>
    <t>Speed in the 1st 50-m
no-carbohydrate trial
(m/s)</t>
  </si>
  <si>
    <t>Speed in the 2nd 50-m
no-carbohydrate trial
(m/s)</t>
  </si>
  <si>
    <t>Speed in the 3rd 50-m
no-carbohydrate trial
(m/s)</t>
  </si>
  <si>
    <t>Speed in the 4th 50-m
no-carbohydrate trial
(m/s)</t>
  </si>
  <si>
    <t>Average speed of the four 50-m
no-carbohydrate trial
(m/s)</t>
  </si>
  <si>
    <t>Lactate before sprint interval swimming carbohydrate trial
(mmol/L)</t>
  </si>
  <si>
    <t>Lactate 30 min after sprint interval swimming carbohydrate trial
(mmol/L)</t>
  </si>
  <si>
    <t>Lactate before sprint interval swimming 
no-carbohydrate trial
(mmol/L)</t>
  </si>
  <si>
    <t>Peak lactate immediately after sprint interval swimming 
no-carbohydrate trial
(mmol/L)</t>
  </si>
  <si>
    <t>Peak lactate immediately after sprint interval swimming 
carbohydrate trial
(mmol/L)</t>
  </si>
  <si>
    <t>Lactate 30 min after sprint interval swimming 
no-carbohydrate trial
(mmol/L)</t>
  </si>
  <si>
    <t>Glucose before sprint interval swimming carbohydrate trial
(mg/dL)</t>
  </si>
  <si>
    <t>Peak glucose immediately after sprint interval swimming 
carbohydrate trial
(mg/dL)</t>
  </si>
  <si>
    <t>Glucose 30 min after sprint interval swimming carbohydrate trial
(mg/dL)</t>
  </si>
  <si>
    <t>Peak glucose immediately after sprint interval swimming 
no-carbohydrate trial
(mg/dL)</t>
  </si>
  <si>
    <t>Glucose before sprint interval swimming 
no-carbohydrate trial
(mg/dL)</t>
  </si>
  <si>
    <t>Glucose 30 min after sprint interval swimming 
no-carbohydrate trial
(mg/dL)</t>
  </si>
  <si>
    <t>no carbohydrate-carbohydrate</t>
  </si>
  <si>
    <t>carbohydrate-no carbohydrate</t>
  </si>
  <si>
    <t>Time in the slowest 50-m
no-carbohydrate trial
(s)</t>
  </si>
  <si>
    <t>Time in the slowest 50-m
carbohydrate trial
(s)</t>
  </si>
  <si>
    <t>Speed in the fastest 50-m
carbohydrate trial
(m/s)</t>
  </si>
  <si>
    <t>Speed in the slowest 50-m
carbohydrate trial
(m/s)</t>
  </si>
  <si>
    <t>Speed in the fastest 50-m
no-carbohydrate trial
(m/s)</t>
  </si>
  <si>
    <t>Speed in the slowest 50-m
no-carbohydrate trial
(m/s)</t>
  </si>
  <si>
    <t>World Aquatics Point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</si>
</sst>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/>
    <xf numFmtId="0" fontId="2" fillId="0" borderId="0" xfId="0" applyFont="1" applyAlignment="1">
      <alignment vertical="top" wrapText="1"/>
    </xf>
    <xf numFmtId="2" fontId="5" fillId="0" borderId="1" xfId="0" applyNumberFormat="1" applyFont="1" applyBorder="1"/>
    <xf numFmtId="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2" fontId="6" fillId="0" borderId="1" xfId="0" applyNumberFormat="1" applyFont="1" applyBorder="1"/>
    <xf numFmtId="1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horizontal="right" vertical="center"/>
    </xf>
    <xf numFmtId="164" fontId="5" fillId="0" borderId="1" xfId="0" applyNumberFormat="1" applyFont="1" applyBorder="1"/>
    <xf numFmtId="0" fontId="3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6" fillId="0" borderId="3" xfId="0" applyFont="1" applyBorder="1"/>
    <xf numFmtId="0" fontId="2" fillId="0" borderId="4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/>
    <xf numFmtId="0" fontId="4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AC12-EA6F-A048-9D31-64C5EC260345}">
  <dimension ref="A1:BD37"/>
  <sheetViews>
    <sheetView tabSelected="1" workbookViewId="0">
      <selection activeCell="O16" sqref="O16"/>
    </sheetView>
  </sheetViews>
  <sheetFormatPr baseColWidth="10" defaultRowHeight="16" x14ac:dyDescent="0.2"/>
  <cols>
    <col min="1" max="1" width="10.83203125" style="12"/>
    <col min="2" max="2" width="3.83203125" style="12" bestFit="1" customWidth="1"/>
    <col min="3" max="3" width="4.1640625" style="13" bestFit="1" customWidth="1"/>
    <col min="4" max="4" width="24.6640625" style="12" bestFit="1" customWidth="1"/>
    <col min="5" max="5" width="9.6640625" style="12" bestFit="1" customWidth="1"/>
    <col min="6" max="7" width="10.83203125" style="12"/>
    <col min="8" max="8" width="13.5" style="12" customWidth="1"/>
    <col min="9" max="9" width="8" style="12" bestFit="1" customWidth="1"/>
    <col min="10" max="10" width="9" style="12" customWidth="1"/>
    <col min="11" max="11" width="8.5" style="24" customWidth="1"/>
    <col min="12" max="12" width="10.83203125" style="12"/>
    <col min="13" max="13" width="16.83203125" style="29" customWidth="1"/>
    <col min="14" max="15" width="18.1640625" style="12" customWidth="1"/>
    <col min="16" max="16" width="16.83203125" style="12" customWidth="1"/>
    <col min="17" max="17" width="19" style="12" customWidth="1"/>
    <col min="18" max="18" width="19.1640625" style="12" customWidth="1"/>
    <col min="19" max="19" width="20.1640625" style="12" customWidth="1"/>
    <col min="20" max="20" width="18.5" style="12" customWidth="1"/>
    <col min="21" max="21" width="17.6640625" style="12" customWidth="1"/>
    <col min="22" max="22" width="17.33203125" style="12" customWidth="1"/>
    <col min="23" max="23" width="17.6640625" style="12" customWidth="1"/>
    <col min="24" max="24" width="17.83203125" style="12" customWidth="1"/>
    <col min="25" max="25" width="19.1640625" style="12" customWidth="1"/>
    <col min="26" max="26" width="20.33203125" style="12" customWidth="1"/>
    <col min="27" max="27" width="18.1640625" style="12" customWidth="1"/>
    <col min="28" max="28" width="18.6640625" style="12" customWidth="1"/>
    <col min="29" max="29" width="17.83203125" style="12" customWidth="1"/>
    <col min="30" max="30" width="18" style="12" customWidth="1"/>
    <col min="31" max="33" width="15.1640625" style="12" customWidth="1"/>
    <col min="34" max="34" width="17.6640625" style="12" customWidth="1"/>
    <col min="35" max="35" width="18.5" style="12" customWidth="1"/>
    <col min="36" max="37" width="18.1640625" style="12" customWidth="1"/>
    <col min="38" max="38" width="18.33203125" style="12" customWidth="1"/>
    <col min="39" max="39" width="21.1640625" style="12" customWidth="1"/>
    <col min="40" max="40" width="21.33203125" style="12" customWidth="1"/>
    <col min="41" max="41" width="17.1640625" style="12" customWidth="1"/>
    <col min="42" max="42" width="17.83203125" style="12" customWidth="1"/>
    <col min="43" max="43" width="19" style="12" customWidth="1"/>
    <col min="44" max="44" width="18.33203125" style="12" customWidth="1"/>
    <col min="45" max="45" width="17.6640625" style="12" customWidth="1"/>
    <col min="46" max="46" width="18.33203125" style="12" customWidth="1"/>
    <col min="47" max="47" width="17.6640625" style="12" customWidth="1"/>
    <col min="48" max="48" width="18.6640625" style="12" customWidth="1"/>
    <col min="49" max="49" width="17.33203125" style="12" customWidth="1"/>
    <col min="50" max="51" width="17.83203125" style="12" customWidth="1"/>
    <col min="52" max="52" width="17.6640625" style="12" customWidth="1"/>
  </cols>
  <sheetData>
    <row r="1" spans="1:56" s="1" customFormat="1" ht="96" x14ac:dyDescent="0.2">
      <c r="A1" s="2" t="s">
        <v>14</v>
      </c>
      <c r="B1" s="3" t="s">
        <v>0</v>
      </c>
      <c r="C1" s="2" t="s">
        <v>15</v>
      </c>
      <c r="D1" s="3" t="s">
        <v>16</v>
      </c>
      <c r="E1" s="3" t="s">
        <v>18</v>
      </c>
      <c r="F1" s="3" t="s">
        <v>17</v>
      </c>
      <c r="G1" s="3" t="s">
        <v>19</v>
      </c>
      <c r="H1" s="5" t="s">
        <v>20</v>
      </c>
      <c r="I1" s="3" t="s">
        <v>21</v>
      </c>
      <c r="J1" s="3" t="s">
        <v>22</v>
      </c>
      <c r="K1" s="20" t="s">
        <v>23</v>
      </c>
      <c r="L1" s="3" t="s">
        <v>66</v>
      </c>
      <c r="M1" s="25" t="s">
        <v>25</v>
      </c>
      <c r="N1" s="3" t="s">
        <v>26</v>
      </c>
      <c r="O1" s="3" t="s">
        <v>27</v>
      </c>
      <c r="P1" s="3" t="s">
        <v>28</v>
      </c>
      <c r="Q1" s="5" t="s">
        <v>29</v>
      </c>
      <c r="R1" s="5" t="s">
        <v>24</v>
      </c>
      <c r="S1" s="5" t="s">
        <v>61</v>
      </c>
      <c r="T1" s="3" t="s">
        <v>30</v>
      </c>
      <c r="U1" s="3" t="s">
        <v>31</v>
      </c>
      <c r="V1" s="3" t="s">
        <v>32</v>
      </c>
      <c r="W1" s="3" t="s">
        <v>33</v>
      </c>
      <c r="X1" s="5" t="s">
        <v>34</v>
      </c>
      <c r="Y1" s="5" t="s">
        <v>35</v>
      </c>
      <c r="Z1" s="5" t="s">
        <v>60</v>
      </c>
      <c r="AA1" s="3" t="s">
        <v>36</v>
      </c>
      <c r="AB1" s="3" t="s">
        <v>37</v>
      </c>
      <c r="AC1" s="3" t="s">
        <v>38</v>
      </c>
      <c r="AD1" s="3" t="s">
        <v>39</v>
      </c>
      <c r="AE1" s="5" t="s">
        <v>40</v>
      </c>
      <c r="AF1" s="5" t="s">
        <v>62</v>
      </c>
      <c r="AG1" s="5" t="s">
        <v>63</v>
      </c>
      <c r="AH1" s="3" t="s">
        <v>41</v>
      </c>
      <c r="AI1" s="3" t="s">
        <v>42</v>
      </c>
      <c r="AJ1" s="3" t="s">
        <v>43</v>
      </c>
      <c r="AK1" s="3" t="s">
        <v>44</v>
      </c>
      <c r="AL1" s="5" t="s">
        <v>45</v>
      </c>
      <c r="AM1" s="5" t="s">
        <v>64</v>
      </c>
      <c r="AN1" s="5" t="s">
        <v>65</v>
      </c>
      <c r="AO1" s="3" t="s">
        <v>46</v>
      </c>
      <c r="AP1" s="3" t="s">
        <v>50</v>
      </c>
      <c r="AQ1" s="3" t="s">
        <v>47</v>
      </c>
      <c r="AR1" s="3" t="s">
        <v>48</v>
      </c>
      <c r="AS1" s="3" t="s">
        <v>49</v>
      </c>
      <c r="AT1" s="3" t="s">
        <v>51</v>
      </c>
      <c r="AU1" s="3" t="s">
        <v>52</v>
      </c>
      <c r="AV1" s="3" t="s">
        <v>53</v>
      </c>
      <c r="AW1" s="3" t="s">
        <v>54</v>
      </c>
      <c r="AX1" s="3" t="s">
        <v>56</v>
      </c>
      <c r="AY1" s="3" t="s">
        <v>55</v>
      </c>
      <c r="AZ1" s="3" t="s">
        <v>57</v>
      </c>
    </row>
    <row r="2" spans="1:56" x14ac:dyDescent="0.2">
      <c r="A2" s="8">
        <v>1</v>
      </c>
      <c r="B2" s="8" t="s">
        <v>1</v>
      </c>
      <c r="C2" s="7">
        <v>19.937029431895962</v>
      </c>
      <c r="D2" s="14" t="s">
        <v>58</v>
      </c>
      <c r="E2" s="15">
        <v>76</v>
      </c>
      <c r="F2" s="8">
        <v>1.88</v>
      </c>
      <c r="G2" s="9">
        <f t="shared" ref="G2:G22" si="0">E2/(F2*F2)</f>
        <v>21.502942507922139</v>
      </c>
      <c r="H2" s="8" t="s">
        <v>2</v>
      </c>
      <c r="I2" s="9">
        <v>27.2</v>
      </c>
      <c r="J2" s="8"/>
      <c r="K2" s="21" t="s">
        <v>3</v>
      </c>
      <c r="L2" s="30">
        <v>791</v>
      </c>
      <c r="M2" s="26">
        <v>28.16</v>
      </c>
      <c r="N2" s="9">
        <v>28.16</v>
      </c>
      <c r="O2" s="9">
        <v>27.67</v>
      </c>
      <c r="P2" s="9">
        <v>28.02</v>
      </c>
      <c r="Q2" s="9">
        <f t="shared" ref="Q2:Q22" si="1">AVERAGE(M2:P2)</f>
        <v>28.002500000000001</v>
      </c>
      <c r="R2" s="9">
        <f t="shared" ref="R2:R7" si="2">MIN(M2:P2)</f>
        <v>27.67</v>
      </c>
      <c r="S2" s="9">
        <f t="shared" ref="S2:S22" si="3">MAX(M2:P2)</f>
        <v>28.16</v>
      </c>
      <c r="T2" s="9">
        <v>28.15</v>
      </c>
      <c r="U2" s="9">
        <v>28.54</v>
      </c>
      <c r="V2" s="9">
        <v>27.75</v>
      </c>
      <c r="W2" s="9">
        <v>28.3</v>
      </c>
      <c r="X2" s="9">
        <f t="shared" ref="X2:X22" si="4">AVERAGE(T2:W2)</f>
        <v>28.184999999999999</v>
      </c>
      <c r="Y2" s="9">
        <f t="shared" ref="Y2:Y22" si="5">MIN(T2:W2)</f>
        <v>27.75</v>
      </c>
      <c r="Z2" s="9">
        <f t="shared" ref="Z2:Z22" si="6">MAX(T2:W2)</f>
        <v>28.54</v>
      </c>
      <c r="AA2" s="9">
        <f t="shared" ref="AA2:AA22" si="7">50/M2</f>
        <v>1.7755681818181819</v>
      </c>
      <c r="AB2" s="9">
        <f t="shared" ref="AB2:AB22" si="8">50/N2</f>
        <v>1.7755681818181819</v>
      </c>
      <c r="AC2" s="9">
        <f t="shared" ref="AC2:AC22" si="9">50/O2</f>
        <v>1.8070112034694614</v>
      </c>
      <c r="AD2" s="9">
        <f t="shared" ref="AD2:AD22" si="10">50/P2</f>
        <v>1.7844396859386153</v>
      </c>
      <c r="AE2" s="9">
        <f t="shared" ref="AE2:AE22" si="11">AVERAGE(AA2:AD2)</f>
        <v>1.7856468132611101</v>
      </c>
      <c r="AF2" s="9">
        <f t="shared" ref="AF2:AF22" si="12">MAX(AA2:AD2)</f>
        <v>1.8070112034694614</v>
      </c>
      <c r="AG2" s="9">
        <f t="shared" ref="AG2:AG22" si="13">MIN(AA2:AD2)</f>
        <v>1.7755681818181819</v>
      </c>
      <c r="AH2" s="9">
        <f t="shared" ref="AH2:AH22" si="14">50/T2</f>
        <v>1.7761989342806395</v>
      </c>
      <c r="AI2" s="9">
        <f t="shared" ref="AI2:AI22" si="15">50/U2</f>
        <v>1.7519271198318151</v>
      </c>
      <c r="AJ2" s="9">
        <f t="shared" ref="AJ2:AJ22" si="16">50/V2</f>
        <v>1.8018018018018018</v>
      </c>
      <c r="AK2" s="9">
        <f t="shared" ref="AK2:AK22" si="17">50/W2</f>
        <v>1.7667844522968197</v>
      </c>
      <c r="AL2" s="9">
        <f t="shared" ref="AL2:AL22" si="18">AVERAGE(AH2:AK2)</f>
        <v>1.7741780770527691</v>
      </c>
      <c r="AM2" s="9">
        <f t="shared" ref="AM2:AM22" si="19">MAX(AH2:AK2)</f>
        <v>1.8018018018018018</v>
      </c>
      <c r="AN2" s="9">
        <f t="shared" ref="AN2:AN22" si="20">MIN(AH2:AK2)</f>
        <v>1.7519271198318151</v>
      </c>
      <c r="AO2" s="9">
        <v>0.5</v>
      </c>
      <c r="AP2" s="9">
        <v>19.100000000000001</v>
      </c>
      <c r="AQ2" s="8">
        <v>5.2</v>
      </c>
      <c r="AR2" s="15">
        <v>0.5</v>
      </c>
      <c r="AS2" s="15">
        <v>20.6</v>
      </c>
      <c r="AT2" s="15">
        <v>4.4000000000000004</v>
      </c>
      <c r="AU2" s="8">
        <v>98</v>
      </c>
      <c r="AV2" s="8">
        <v>95</v>
      </c>
      <c r="AW2" s="8">
        <v>77</v>
      </c>
      <c r="AX2" s="8">
        <v>88</v>
      </c>
      <c r="AY2" s="8">
        <v>107</v>
      </c>
      <c r="AZ2" s="8">
        <v>88</v>
      </c>
      <c r="BA2" s="16"/>
      <c r="BB2" s="16"/>
      <c r="BC2" s="16"/>
      <c r="BD2" s="16"/>
    </row>
    <row r="3" spans="1:56" x14ac:dyDescent="0.2">
      <c r="A3" s="8">
        <v>2</v>
      </c>
      <c r="B3" s="8" t="s">
        <v>1</v>
      </c>
      <c r="C3" s="7">
        <v>17.09240246406571</v>
      </c>
      <c r="D3" s="14" t="s">
        <v>59</v>
      </c>
      <c r="E3" s="15">
        <v>78.7</v>
      </c>
      <c r="F3" s="8">
        <v>1.86</v>
      </c>
      <c r="G3" s="9">
        <f t="shared" si="0"/>
        <v>22.74829460053185</v>
      </c>
      <c r="H3" s="8" t="s">
        <v>2</v>
      </c>
      <c r="I3" s="9">
        <v>27.34</v>
      </c>
      <c r="J3" s="8"/>
      <c r="K3" s="22"/>
      <c r="L3" s="30">
        <v>639</v>
      </c>
      <c r="M3" s="26">
        <v>28.13</v>
      </c>
      <c r="N3" s="9">
        <v>28.72</v>
      </c>
      <c r="O3" s="17">
        <v>29.45</v>
      </c>
      <c r="P3" s="9">
        <v>30.75</v>
      </c>
      <c r="Q3" s="9">
        <f t="shared" si="1"/>
        <v>29.262499999999999</v>
      </c>
      <c r="R3" s="9">
        <f t="shared" si="2"/>
        <v>28.13</v>
      </c>
      <c r="S3" s="9">
        <f t="shared" si="3"/>
        <v>30.75</v>
      </c>
      <c r="T3" s="9">
        <v>28.59</v>
      </c>
      <c r="U3" s="9">
        <v>28.84</v>
      </c>
      <c r="V3" s="9">
        <v>29.43</v>
      </c>
      <c r="W3" s="9">
        <v>30.47</v>
      </c>
      <c r="X3" s="9">
        <f t="shared" si="4"/>
        <v>29.3325</v>
      </c>
      <c r="Y3" s="9">
        <f t="shared" si="5"/>
        <v>28.59</v>
      </c>
      <c r="Z3" s="9">
        <f t="shared" si="6"/>
        <v>30.47</v>
      </c>
      <c r="AA3" s="9">
        <f t="shared" si="7"/>
        <v>1.7774617845716318</v>
      </c>
      <c r="AB3" s="9">
        <f t="shared" si="8"/>
        <v>1.7409470752089138</v>
      </c>
      <c r="AC3" s="9">
        <f t="shared" si="9"/>
        <v>1.6977928692699491</v>
      </c>
      <c r="AD3" s="9">
        <f t="shared" si="10"/>
        <v>1.6260162601626016</v>
      </c>
      <c r="AE3" s="9">
        <f t="shared" si="11"/>
        <v>1.710554497303274</v>
      </c>
      <c r="AF3" s="9">
        <f t="shared" si="12"/>
        <v>1.7774617845716318</v>
      </c>
      <c r="AG3" s="9">
        <f t="shared" si="13"/>
        <v>1.6260162601626016</v>
      </c>
      <c r="AH3" s="9">
        <f t="shared" si="14"/>
        <v>1.7488632388947185</v>
      </c>
      <c r="AI3" s="9">
        <f t="shared" si="15"/>
        <v>1.7337031900138697</v>
      </c>
      <c r="AJ3" s="9">
        <f t="shared" si="16"/>
        <v>1.6989466530750934</v>
      </c>
      <c r="AK3" s="9">
        <f t="shared" si="17"/>
        <v>1.6409583196586808</v>
      </c>
      <c r="AL3" s="9">
        <f t="shared" si="18"/>
        <v>1.7056178504105906</v>
      </c>
      <c r="AM3" s="9">
        <f t="shared" si="19"/>
        <v>1.7488632388947185</v>
      </c>
      <c r="AN3" s="9">
        <f t="shared" si="20"/>
        <v>1.6409583196586808</v>
      </c>
      <c r="AO3" s="9">
        <v>1.9</v>
      </c>
      <c r="AP3" s="9">
        <v>21</v>
      </c>
      <c r="AQ3" s="8">
        <v>8.3000000000000007</v>
      </c>
      <c r="AR3" s="15">
        <v>1.8</v>
      </c>
      <c r="AS3" s="15">
        <v>21.3</v>
      </c>
      <c r="AT3" s="15">
        <v>11.3</v>
      </c>
      <c r="AU3" s="8">
        <v>110</v>
      </c>
      <c r="AV3" s="8">
        <v>151</v>
      </c>
      <c r="AW3" s="8">
        <v>69</v>
      </c>
      <c r="AX3" s="8">
        <v>88</v>
      </c>
      <c r="AY3" s="8">
        <v>126</v>
      </c>
      <c r="AZ3" s="8">
        <v>77</v>
      </c>
      <c r="BA3" s="16"/>
      <c r="BB3" s="16"/>
      <c r="BC3" s="16"/>
      <c r="BD3" s="16"/>
    </row>
    <row r="4" spans="1:56" x14ac:dyDescent="0.2">
      <c r="A4" s="8">
        <v>3</v>
      </c>
      <c r="B4" s="8" t="s">
        <v>10</v>
      </c>
      <c r="C4" s="11">
        <v>16.876112251882272</v>
      </c>
      <c r="D4" s="14" t="s">
        <v>59</v>
      </c>
      <c r="E4" s="15">
        <v>58.5</v>
      </c>
      <c r="F4" s="8">
        <v>1.71</v>
      </c>
      <c r="G4" s="9">
        <f t="shared" si="0"/>
        <v>20.006155740227765</v>
      </c>
      <c r="H4" s="8" t="s">
        <v>2</v>
      </c>
      <c r="I4" s="9">
        <v>29.14</v>
      </c>
      <c r="J4" s="8"/>
      <c r="K4" s="21"/>
      <c r="L4" s="30">
        <v>783</v>
      </c>
      <c r="M4" s="26">
        <v>30.32</v>
      </c>
      <c r="N4" s="9">
        <v>30.53</v>
      </c>
      <c r="O4" s="9">
        <v>31.04</v>
      </c>
      <c r="P4" s="9">
        <v>30.86</v>
      </c>
      <c r="Q4" s="9">
        <f t="shared" si="1"/>
        <v>30.6875</v>
      </c>
      <c r="R4" s="9">
        <f t="shared" si="2"/>
        <v>30.32</v>
      </c>
      <c r="S4" s="9">
        <f t="shared" si="3"/>
        <v>31.04</v>
      </c>
      <c r="T4" s="9">
        <v>30.11</v>
      </c>
      <c r="U4" s="9">
        <v>31.08</v>
      </c>
      <c r="V4" s="9">
        <v>31.09</v>
      </c>
      <c r="W4" s="9">
        <v>31.08</v>
      </c>
      <c r="X4" s="9">
        <f t="shared" si="4"/>
        <v>30.84</v>
      </c>
      <c r="Y4" s="9">
        <f t="shared" si="5"/>
        <v>30.11</v>
      </c>
      <c r="Z4" s="9">
        <f t="shared" si="6"/>
        <v>31.09</v>
      </c>
      <c r="AA4" s="9">
        <f t="shared" si="7"/>
        <v>1.6490765171503958</v>
      </c>
      <c r="AB4" s="9">
        <f t="shared" si="8"/>
        <v>1.6377333770062232</v>
      </c>
      <c r="AC4" s="9">
        <f t="shared" si="9"/>
        <v>1.6108247422680413</v>
      </c>
      <c r="AD4" s="9">
        <f t="shared" si="10"/>
        <v>1.6202203499675956</v>
      </c>
      <c r="AE4" s="9">
        <f t="shared" si="11"/>
        <v>1.6294637465980641</v>
      </c>
      <c r="AF4" s="9">
        <f t="shared" si="12"/>
        <v>1.6490765171503958</v>
      </c>
      <c r="AG4" s="9">
        <f t="shared" si="13"/>
        <v>1.6108247422680413</v>
      </c>
      <c r="AH4" s="9">
        <f t="shared" si="14"/>
        <v>1.6605778811026237</v>
      </c>
      <c r="AI4" s="9">
        <f t="shared" si="15"/>
        <v>1.6087516087516089</v>
      </c>
      <c r="AJ4" s="9">
        <f t="shared" si="16"/>
        <v>1.6082341588935349</v>
      </c>
      <c r="AK4" s="9">
        <f t="shared" si="17"/>
        <v>1.6087516087516089</v>
      </c>
      <c r="AL4" s="9">
        <f t="shared" si="18"/>
        <v>1.6215788143748442</v>
      </c>
      <c r="AM4" s="9">
        <f t="shared" si="19"/>
        <v>1.6605778811026237</v>
      </c>
      <c r="AN4" s="9">
        <f t="shared" si="20"/>
        <v>1.6082341588935349</v>
      </c>
      <c r="AO4" s="9">
        <v>1</v>
      </c>
      <c r="AP4" s="9">
        <v>18.899999999999999</v>
      </c>
      <c r="AQ4" s="8">
        <v>1.6</v>
      </c>
      <c r="AR4" s="15">
        <v>0.5</v>
      </c>
      <c r="AS4" s="15">
        <v>18.5</v>
      </c>
      <c r="AT4" s="15">
        <v>5.2</v>
      </c>
      <c r="AU4" s="8">
        <v>73</v>
      </c>
      <c r="AV4" s="8">
        <v>143</v>
      </c>
      <c r="AW4" s="8">
        <v>115</v>
      </c>
      <c r="AX4" s="8">
        <v>97</v>
      </c>
      <c r="AY4" s="8">
        <v>148</v>
      </c>
      <c r="AZ4" s="8">
        <v>114</v>
      </c>
      <c r="BA4" s="16"/>
      <c r="BB4" s="16"/>
      <c r="BC4" s="16"/>
      <c r="BD4" s="16"/>
    </row>
    <row r="5" spans="1:56" x14ac:dyDescent="0.2">
      <c r="A5" s="8">
        <v>4</v>
      </c>
      <c r="B5" s="18" t="s">
        <v>10</v>
      </c>
      <c r="C5" s="11">
        <v>21.207392197125255</v>
      </c>
      <c r="D5" s="14" t="s">
        <v>58</v>
      </c>
      <c r="E5" s="15">
        <v>67</v>
      </c>
      <c r="F5" s="8">
        <v>1.71</v>
      </c>
      <c r="G5" s="9">
        <f t="shared" si="0"/>
        <v>22.913033070004449</v>
      </c>
      <c r="H5" s="8" t="s">
        <v>2</v>
      </c>
      <c r="I5" s="9">
        <v>29.59</v>
      </c>
      <c r="J5" s="8"/>
      <c r="K5" s="21"/>
      <c r="L5" s="30">
        <v>748</v>
      </c>
      <c r="M5" s="26">
        <v>32.53</v>
      </c>
      <c r="N5" s="9">
        <v>33.270000000000003</v>
      </c>
      <c r="O5" s="9">
        <v>33.67</v>
      </c>
      <c r="P5" s="9">
        <v>33.47</v>
      </c>
      <c r="Q5" s="9">
        <f t="shared" si="1"/>
        <v>33.234999999999999</v>
      </c>
      <c r="R5" s="9">
        <f t="shared" si="2"/>
        <v>32.53</v>
      </c>
      <c r="S5" s="9">
        <f t="shared" si="3"/>
        <v>33.67</v>
      </c>
      <c r="T5" s="9">
        <v>31.73</v>
      </c>
      <c r="U5" s="9">
        <v>32.06</v>
      </c>
      <c r="V5" s="9">
        <v>33.020000000000003</v>
      </c>
      <c r="W5" s="9">
        <v>33.43</v>
      </c>
      <c r="X5" s="9">
        <f t="shared" si="4"/>
        <v>32.56</v>
      </c>
      <c r="Y5" s="9">
        <f t="shared" si="5"/>
        <v>31.73</v>
      </c>
      <c r="Z5" s="9">
        <f t="shared" si="6"/>
        <v>33.43</v>
      </c>
      <c r="AA5" s="9">
        <f t="shared" si="7"/>
        <v>1.5370427297878881</v>
      </c>
      <c r="AB5" s="9">
        <f t="shared" si="8"/>
        <v>1.5028554253080852</v>
      </c>
      <c r="AC5" s="9">
        <f t="shared" si="9"/>
        <v>1.485001485001485</v>
      </c>
      <c r="AD5" s="9">
        <f t="shared" si="10"/>
        <v>1.4938751120406335</v>
      </c>
      <c r="AE5" s="9">
        <f t="shared" si="11"/>
        <v>1.504693688034523</v>
      </c>
      <c r="AF5" s="9">
        <f t="shared" si="12"/>
        <v>1.5370427297878881</v>
      </c>
      <c r="AG5" s="9">
        <f t="shared" si="13"/>
        <v>1.485001485001485</v>
      </c>
      <c r="AH5" s="9">
        <f t="shared" si="14"/>
        <v>1.5757957768673179</v>
      </c>
      <c r="AI5" s="9">
        <f t="shared" si="15"/>
        <v>1.5595757953836555</v>
      </c>
      <c r="AJ5" s="9">
        <f t="shared" si="16"/>
        <v>1.5142337976983644</v>
      </c>
      <c r="AK5" s="9">
        <f t="shared" si="17"/>
        <v>1.4956625785222855</v>
      </c>
      <c r="AL5" s="9">
        <f t="shared" si="18"/>
        <v>1.5363169871179059</v>
      </c>
      <c r="AM5" s="9">
        <f t="shared" si="19"/>
        <v>1.5757957768673179</v>
      </c>
      <c r="AN5" s="9">
        <f t="shared" si="20"/>
        <v>1.4956625785222855</v>
      </c>
      <c r="AO5" s="9">
        <v>1.9</v>
      </c>
      <c r="AP5" s="9">
        <v>16.100000000000001</v>
      </c>
      <c r="AQ5" s="8">
        <v>5.3</v>
      </c>
      <c r="AR5" s="15">
        <v>1.6</v>
      </c>
      <c r="AS5" s="15">
        <v>18</v>
      </c>
      <c r="AT5" s="15">
        <v>6.3</v>
      </c>
      <c r="AU5" s="8">
        <v>86</v>
      </c>
      <c r="AV5" s="8">
        <v>108</v>
      </c>
      <c r="AW5" s="8">
        <v>70</v>
      </c>
      <c r="AX5" s="8">
        <v>105</v>
      </c>
      <c r="AY5" s="8">
        <v>150</v>
      </c>
      <c r="AZ5" s="8">
        <v>90</v>
      </c>
      <c r="BA5" s="16"/>
      <c r="BB5" s="16"/>
      <c r="BC5" s="16"/>
      <c r="BD5" s="16"/>
    </row>
    <row r="6" spans="1:56" x14ac:dyDescent="0.2">
      <c r="A6" s="8">
        <v>5</v>
      </c>
      <c r="B6" s="18" t="s">
        <v>10</v>
      </c>
      <c r="C6" s="11">
        <v>19.49075975359343</v>
      </c>
      <c r="D6" s="14" t="s">
        <v>59</v>
      </c>
      <c r="E6" s="15">
        <v>56.2</v>
      </c>
      <c r="F6" s="8">
        <v>1.65</v>
      </c>
      <c r="G6" s="9">
        <f t="shared" si="0"/>
        <v>20.642791551882464</v>
      </c>
      <c r="H6" s="8" t="s">
        <v>2</v>
      </c>
      <c r="I6" s="9">
        <v>30.37</v>
      </c>
      <c r="J6" s="8"/>
      <c r="K6" s="21"/>
      <c r="L6" s="30">
        <v>692</v>
      </c>
      <c r="M6" s="26">
        <v>31.88</v>
      </c>
      <c r="N6" s="9">
        <v>31.55</v>
      </c>
      <c r="O6" s="9">
        <v>32.56</v>
      </c>
      <c r="P6" s="9">
        <v>33.909999999999997</v>
      </c>
      <c r="Q6" s="9">
        <f t="shared" si="1"/>
        <v>32.475000000000001</v>
      </c>
      <c r="R6" s="9">
        <f t="shared" si="2"/>
        <v>31.55</v>
      </c>
      <c r="S6" s="9">
        <f t="shared" si="3"/>
        <v>33.909999999999997</v>
      </c>
      <c r="T6" s="9">
        <v>31.87</v>
      </c>
      <c r="U6" s="9">
        <v>32.08</v>
      </c>
      <c r="V6" s="9">
        <v>32.6</v>
      </c>
      <c r="W6" s="9">
        <v>33.61</v>
      </c>
      <c r="X6" s="9">
        <f t="shared" si="4"/>
        <v>32.540000000000006</v>
      </c>
      <c r="Y6" s="9">
        <f t="shared" si="5"/>
        <v>31.87</v>
      </c>
      <c r="Z6" s="9">
        <f t="shared" si="6"/>
        <v>33.61</v>
      </c>
      <c r="AA6" s="9">
        <f t="shared" si="7"/>
        <v>1.5683814303638646</v>
      </c>
      <c r="AB6" s="9">
        <f t="shared" si="8"/>
        <v>1.5847860538827259</v>
      </c>
      <c r="AC6" s="9">
        <f t="shared" si="9"/>
        <v>1.5356265356265355</v>
      </c>
      <c r="AD6" s="9">
        <f t="shared" si="10"/>
        <v>1.4744913005013272</v>
      </c>
      <c r="AE6" s="9">
        <f t="shared" si="11"/>
        <v>1.5408213300936133</v>
      </c>
      <c r="AF6" s="9">
        <f t="shared" si="12"/>
        <v>1.5847860538827259</v>
      </c>
      <c r="AG6" s="9">
        <f t="shared" si="13"/>
        <v>1.4744913005013272</v>
      </c>
      <c r="AH6" s="9">
        <f t="shared" si="14"/>
        <v>1.5688735487919674</v>
      </c>
      <c r="AI6" s="9">
        <f t="shared" si="15"/>
        <v>1.5586034912718205</v>
      </c>
      <c r="AJ6" s="9">
        <f t="shared" si="16"/>
        <v>1.5337423312883436</v>
      </c>
      <c r="AK6" s="9">
        <f t="shared" si="17"/>
        <v>1.487652484379649</v>
      </c>
      <c r="AL6" s="9">
        <f t="shared" si="18"/>
        <v>1.5372179639329451</v>
      </c>
      <c r="AM6" s="9">
        <f t="shared" si="19"/>
        <v>1.5688735487919674</v>
      </c>
      <c r="AN6" s="9">
        <f t="shared" si="20"/>
        <v>1.487652484379649</v>
      </c>
      <c r="AO6" s="9">
        <v>0.9</v>
      </c>
      <c r="AP6" s="9">
        <v>20</v>
      </c>
      <c r="AQ6" s="8">
        <v>6.2</v>
      </c>
      <c r="AR6" s="15">
        <v>1.2</v>
      </c>
      <c r="AS6" s="15">
        <v>18.5</v>
      </c>
      <c r="AT6" s="15">
        <v>4.8</v>
      </c>
      <c r="AU6" s="8">
        <v>104</v>
      </c>
      <c r="AV6" s="8">
        <v>148</v>
      </c>
      <c r="AW6" s="8">
        <v>80</v>
      </c>
      <c r="AX6" s="8">
        <v>93</v>
      </c>
      <c r="AY6" s="8">
        <v>144</v>
      </c>
      <c r="AZ6" s="8">
        <v>85</v>
      </c>
      <c r="BA6" s="16"/>
      <c r="BB6" s="16"/>
      <c r="BC6" s="16"/>
      <c r="BD6" s="16"/>
    </row>
    <row r="7" spans="1:56" x14ac:dyDescent="0.2">
      <c r="A7" s="8">
        <v>6</v>
      </c>
      <c r="B7" s="8" t="s">
        <v>1</v>
      </c>
      <c r="C7" s="7">
        <v>17.82340862422998</v>
      </c>
      <c r="D7" s="14" t="s">
        <v>59</v>
      </c>
      <c r="E7" s="15">
        <v>73</v>
      </c>
      <c r="F7" s="8">
        <v>1.75</v>
      </c>
      <c r="G7" s="9">
        <f t="shared" si="0"/>
        <v>23.836734693877553</v>
      </c>
      <c r="H7" s="8" t="s">
        <v>4</v>
      </c>
      <c r="I7" s="9">
        <v>25.88</v>
      </c>
      <c r="J7" s="9">
        <v>56.98</v>
      </c>
      <c r="K7" s="22"/>
      <c r="L7" s="30">
        <v>654</v>
      </c>
      <c r="M7" s="26">
        <v>28.59</v>
      </c>
      <c r="N7" s="9">
        <v>29</v>
      </c>
      <c r="O7" s="9">
        <v>29.95</v>
      </c>
      <c r="P7" s="9">
        <v>31.96</v>
      </c>
      <c r="Q7" s="9">
        <f t="shared" si="1"/>
        <v>29.875</v>
      </c>
      <c r="R7" s="9">
        <f t="shared" si="2"/>
        <v>28.59</v>
      </c>
      <c r="S7" s="9">
        <f t="shared" si="3"/>
        <v>31.96</v>
      </c>
      <c r="T7" s="9">
        <v>28.78</v>
      </c>
      <c r="U7" s="9">
        <v>29.2</v>
      </c>
      <c r="V7" s="9">
        <v>29.49</v>
      </c>
      <c r="W7" s="9">
        <v>30.98</v>
      </c>
      <c r="X7" s="9">
        <f t="shared" si="4"/>
        <v>29.612500000000001</v>
      </c>
      <c r="Y7" s="9">
        <f t="shared" si="5"/>
        <v>28.78</v>
      </c>
      <c r="Z7" s="9">
        <f t="shared" si="6"/>
        <v>30.98</v>
      </c>
      <c r="AA7" s="9">
        <f t="shared" si="7"/>
        <v>1.7488632388947185</v>
      </c>
      <c r="AB7" s="9">
        <f t="shared" si="8"/>
        <v>1.7241379310344827</v>
      </c>
      <c r="AC7" s="9">
        <f t="shared" si="9"/>
        <v>1.669449081803005</v>
      </c>
      <c r="AD7" s="9">
        <f t="shared" si="10"/>
        <v>1.5644555694618272</v>
      </c>
      <c r="AE7" s="9">
        <f t="shared" si="11"/>
        <v>1.6767264552985086</v>
      </c>
      <c r="AF7" s="9">
        <f t="shared" si="12"/>
        <v>1.7488632388947185</v>
      </c>
      <c r="AG7" s="9">
        <f t="shared" si="13"/>
        <v>1.5644555694618272</v>
      </c>
      <c r="AH7" s="9">
        <f t="shared" si="14"/>
        <v>1.7373175816539264</v>
      </c>
      <c r="AI7" s="9">
        <f t="shared" si="15"/>
        <v>1.7123287671232876</v>
      </c>
      <c r="AJ7" s="9">
        <f t="shared" si="16"/>
        <v>1.69548999660902</v>
      </c>
      <c r="AK7" s="9">
        <f t="shared" si="17"/>
        <v>1.6139444803098772</v>
      </c>
      <c r="AL7" s="9">
        <f t="shared" si="18"/>
        <v>1.6897702064240279</v>
      </c>
      <c r="AM7" s="9">
        <f t="shared" si="19"/>
        <v>1.7373175816539264</v>
      </c>
      <c r="AN7" s="9">
        <f t="shared" si="20"/>
        <v>1.6139444803098772</v>
      </c>
      <c r="AO7" s="9">
        <v>1.9</v>
      </c>
      <c r="AP7" s="9">
        <v>19.600000000000001</v>
      </c>
      <c r="AQ7" s="8">
        <v>17.8</v>
      </c>
      <c r="AR7" s="15">
        <v>1.1000000000000001</v>
      </c>
      <c r="AS7" s="15">
        <v>20.100000000000001</v>
      </c>
      <c r="AT7" s="15">
        <v>17.899999999999999</v>
      </c>
      <c r="AU7" s="8">
        <v>105</v>
      </c>
      <c r="AV7" s="8">
        <v>164</v>
      </c>
      <c r="AW7" s="8">
        <v>106</v>
      </c>
      <c r="AX7" s="8">
        <v>100</v>
      </c>
      <c r="AY7" s="8">
        <v>169</v>
      </c>
      <c r="AZ7" s="8">
        <v>137</v>
      </c>
      <c r="BA7" s="16"/>
      <c r="BB7" s="16"/>
      <c r="BC7" s="16"/>
      <c r="BD7" s="16"/>
    </row>
    <row r="8" spans="1:56" x14ac:dyDescent="0.2">
      <c r="A8" s="8">
        <v>7</v>
      </c>
      <c r="B8" s="8" t="s">
        <v>1</v>
      </c>
      <c r="C8" s="7">
        <v>22.302532511978097</v>
      </c>
      <c r="D8" s="14" t="s">
        <v>58</v>
      </c>
      <c r="E8" s="15">
        <v>75</v>
      </c>
      <c r="F8" s="8">
        <v>1.87</v>
      </c>
      <c r="G8" s="9">
        <f t="shared" si="0"/>
        <v>21.447567845806283</v>
      </c>
      <c r="H8" s="8" t="s">
        <v>5</v>
      </c>
      <c r="I8" s="9">
        <v>28.31</v>
      </c>
      <c r="J8" s="9"/>
      <c r="K8" s="22" t="s">
        <v>6</v>
      </c>
      <c r="L8" s="30">
        <v>866</v>
      </c>
      <c r="M8" s="26">
        <v>31.63</v>
      </c>
      <c r="N8" s="9">
        <v>31.71</v>
      </c>
      <c r="O8" s="9">
        <v>31.35</v>
      </c>
      <c r="P8" s="9">
        <v>31.12</v>
      </c>
      <c r="Q8" s="9">
        <f t="shared" si="1"/>
        <v>31.452500000000001</v>
      </c>
      <c r="R8" s="9">
        <f>MIN(L8:P8)</f>
        <v>31.12</v>
      </c>
      <c r="S8" s="9">
        <f t="shared" si="3"/>
        <v>31.71</v>
      </c>
      <c r="T8" s="9">
        <v>31.9</v>
      </c>
      <c r="U8" s="9">
        <v>31.35</v>
      </c>
      <c r="V8" s="9">
        <v>31.14</v>
      </c>
      <c r="W8" s="9">
        <v>30.28</v>
      </c>
      <c r="X8" s="9">
        <f t="shared" si="4"/>
        <v>31.1675</v>
      </c>
      <c r="Y8" s="9">
        <f t="shared" si="5"/>
        <v>30.28</v>
      </c>
      <c r="Z8" s="9">
        <f t="shared" si="6"/>
        <v>31.9</v>
      </c>
      <c r="AA8" s="9">
        <f t="shared" si="7"/>
        <v>1.5807777426493836</v>
      </c>
      <c r="AB8" s="9">
        <f t="shared" si="8"/>
        <v>1.5767896562598549</v>
      </c>
      <c r="AC8" s="9">
        <f t="shared" si="9"/>
        <v>1.594896331738437</v>
      </c>
      <c r="AD8" s="9">
        <f t="shared" si="10"/>
        <v>1.6066838046272494</v>
      </c>
      <c r="AE8" s="9">
        <f t="shared" si="11"/>
        <v>1.5897868838187312</v>
      </c>
      <c r="AF8" s="9">
        <f t="shared" si="12"/>
        <v>1.6066838046272494</v>
      </c>
      <c r="AG8" s="9">
        <f t="shared" si="13"/>
        <v>1.5767896562598549</v>
      </c>
      <c r="AH8" s="9">
        <f t="shared" si="14"/>
        <v>1.567398119122257</v>
      </c>
      <c r="AI8" s="9">
        <f t="shared" si="15"/>
        <v>1.594896331738437</v>
      </c>
      <c r="AJ8" s="9">
        <f t="shared" si="16"/>
        <v>1.6056518946692357</v>
      </c>
      <c r="AK8" s="9">
        <f t="shared" si="17"/>
        <v>1.6512549537648613</v>
      </c>
      <c r="AL8" s="9">
        <f t="shared" si="18"/>
        <v>1.6048003248236977</v>
      </c>
      <c r="AM8" s="9">
        <f t="shared" si="19"/>
        <v>1.6512549537648613</v>
      </c>
      <c r="AN8" s="9">
        <f t="shared" si="20"/>
        <v>1.567398119122257</v>
      </c>
      <c r="AO8" s="9">
        <v>1.4</v>
      </c>
      <c r="AP8" s="9">
        <v>12.8</v>
      </c>
      <c r="AQ8" s="8">
        <v>5.9</v>
      </c>
      <c r="AR8" s="15">
        <v>1</v>
      </c>
      <c r="AS8" s="15">
        <v>9.3000000000000007</v>
      </c>
      <c r="AT8" s="15">
        <v>2.1</v>
      </c>
      <c r="AU8" s="8">
        <v>67</v>
      </c>
      <c r="AV8" s="8">
        <v>107</v>
      </c>
      <c r="AW8" s="8">
        <v>87</v>
      </c>
      <c r="AX8" s="8">
        <v>83</v>
      </c>
      <c r="AY8" s="8">
        <v>103</v>
      </c>
      <c r="AZ8" s="8">
        <v>97</v>
      </c>
      <c r="BA8" s="16"/>
      <c r="BB8" s="16"/>
      <c r="BC8" s="16"/>
      <c r="BD8" s="16"/>
    </row>
    <row r="9" spans="1:56" x14ac:dyDescent="0.2">
      <c r="A9" s="8">
        <v>8</v>
      </c>
      <c r="B9" s="8" t="s">
        <v>1</v>
      </c>
      <c r="C9" s="7">
        <v>19.214236824093089</v>
      </c>
      <c r="D9" s="14" t="s">
        <v>59</v>
      </c>
      <c r="E9" s="15">
        <v>77</v>
      </c>
      <c r="F9" s="8">
        <v>1.76</v>
      </c>
      <c r="G9" s="9">
        <f t="shared" si="0"/>
        <v>24.857954545454547</v>
      </c>
      <c r="H9" s="8" t="s">
        <v>5</v>
      </c>
      <c r="I9" s="9">
        <v>29.55</v>
      </c>
      <c r="J9" s="9"/>
      <c r="K9" s="22" t="s">
        <v>7</v>
      </c>
      <c r="L9" s="30">
        <v>754</v>
      </c>
      <c r="M9" s="26">
        <v>32.83</v>
      </c>
      <c r="N9" s="9">
        <v>33.03</v>
      </c>
      <c r="O9" s="9">
        <v>33.39</v>
      </c>
      <c r="P9" s="9">
        <v>32.5</v>
      </c>
      <c r="Q9" s="9">
        <f t="shared" si="1"/>
        <v>32.9375</v>
      </c>
      <c r="R9" s="9">
        <f t="shared" ref="R9:R22" si="21">MIN(M9:P9)</f>
        <v>32.5</v>
      </c>
      <c r="S9" s="9">
        <f t="shared" si="3"/>
        <v>33.39</v>
      </c>
      <c r="T9" s="9">
        <v>33.22</v>
      </c>
      <c r="U9" s="9">
        <v>33.01</v>
      </c>
      <c r="V9" s="9">
        <v>32.67</v>
      </c>
      <c r="W9" s="9">
        <v>33.25</v>
      </c>
      <c r="X9" s="9">
        <f t="shared" si="4"/>
        <v>33.037499999999994</v>
      </c>
      <c r="Y9" s="9">
        <f t="shared" si="5"/>
        <v>32.67</v>
      </c>
      <c r="Z9" s="9">
        <f t="shared" si="6"/>
        <v>33.25</v>
      </c>
      <c r="AA9" s="9">
        <f t="shared" si="7"/>
        <v>1.5229972586049345</v>
      </c>
      <c r="AB9" s="9">
        <f t="shared" si="8"/>
        <v>1.5137753557372085</v>
      </c>
      <c r="AC9" s="9">
        <f t="shared" si="9"/>
        <v>1.4974543276430068</v>
      </c>
      <c r="AD9" s="9">
        <f t="shared" si="10"/>
        <v>1.5384615384615385</v>
      </c>
      <c r="AE9" s="9">
        <f t="shared" si="11"/>
        <v>1.518172120111672</v>
      </c>
      <c r="AF9" s="9">
        <f t="shared" si="12"/>
        <v>1.5384615384615385</v>
      </c>
      <c r="AG9" s="9">
        <f t="shared" si="13"/>
        <v>1.4974543276430068</v>
      </c>
      <c r="AH9" s="9">
        <f t="shared" si="14"/>
        <v>1.5051173991571343</v>
      </c>
      <c r="AI9" s="9">
        <f t="shared" si="15"/>
        <v>1.514692517418964</v>
      </c>
      <c r="AJ9" s="9">
        <f t="shared" si="16"/>
        <v>1.5304560759106214</v>
      </c>
      <c r="AK9" s="9">
        <f t="shared" si="17"/>
        <v>1.5037593984962405</v>
      </c>
      <c r="AL9" s="9">
        <f t="shared" si="18"/>
        <v>1.5135063477457402</v>
      </c>
      <c r="AM9" s="9">
        <f t="shared" si="19"/>
        <v>1.5304560759106214</v>
      </c>
      <c r="AN9" s="9">
        <f t="shared" si="20"/>
        <v>1.5037593984962405</v>
      </c>
      <c r="AO9" s="9">
        <v>1.1000000000000001</v>
      </c>
      <c r="AP9" s="9">
        <v>16.7</v>
      </c>
      <c r="AQ9" s="8">
        <v>4.7</v>
      </c>
      <c r="AR9" s="15">
        <v>2.1</v>
      </c>
      <c r="AS9" s="15">
        <v>18.8</v>
      </c>
      <c r="AT9" s="15">
        <v>7.5</v>
      </c>
      <c r="AU9" s="8">
        <v>64</v>
      </c>
      <c r="AV9" s="8">
        <v>85</v>
      </c>
      <c r="AW9" s="8">
        <v>74</v>
      </c>
      <c r="AX9" s="8">
        <v>98</v>
      </c>
      <c r="AY9" s="8">
        <v>124</v>
      </c>
      <c r="AZ9" s="8">
        <v>82</v>
      </c>
      <c r="BA9" s="16"/>
      <c r="BB9" s="16"/>
      <c r="BC9" s="16"/>
      <c r="BD9" s="16"/>
    </row>
    <row r="10" spans="1:56" x14ac:dyDescent="0.2">
      <c r="A10" s="8">
        <v>9</v>
      </c>
      <c r="B10" s="8" t="s">
        <v>1</v>
      </c>
      <c r="C10" s="7">
        <v>17.804243668720055</v>
      </c>
      <c r="D10" s="14" t="s">
        <v>58</v>
      </c>
      <c r="E10" s="15">
        <v>79</v>
      </c>
      <c r="F10" s="8">
        <v>1.85</v>
      </c>
      <c r="G10" s="9">
        <f t="shared" si="0"/>
        <v>23.082542001460919</v>
      </c>
      <c r="H10" s="8" t="s">
        <v>5</v>
      </c>
      <c r="I10" s="9">
        <v>29.48</v>
      </c>
      <c r="J10" s="10" t="s">
        <v>8</v>
      </c>
      <c r="K10" s="22"/>
      <c r="L10" s="30">
        <v>682</v>
      </c>
      <c r="M10" s="26">
        <v>32.56</v>
      </c>
      <c r="N10" s="9">
        <v>32.409999999999997</v>
      </c>
      <c r="O10" s="9">
        <v>32.380000000000003</v>
      </c>
      <c r="P10" s="9">
        <v>32.979999999999997</v>
      </c>
      <c r="Q10" s="9">
        <f t="shared" si="1"/>
        <v>32.582499999999996</v>
      </c>
      <c r="R10" s="9">
        <f t="shared" si="21"/>
        <v>32.380000000000003</v>
      </c>
      <c r="S10" s="9">
        <f t="shared" si="3"/>
        <v>32.979999999999997</v>
      </c>
      <c r="T10" s="9">
        <v>32.380000000000003</v>
      </c>
      <c r="U10" s="9">
        <v>32.119999999999997</v>
      </c>
      <c r="V10" s="9">
        <v>32.86</v>
      </c>
      <c r="W10" s="9">
        <v>34.130000000000003</v>
      </c>
      <c r="X10" s="9">
        <f t="shared" si="4"/>
        <v>32.872500000000002</v>
      </c>
      <c r="Y10" s="9">
        <f t="shared" si="5"/>
        <v>32.119999999999997</v>
      </c>
      <c r="Z10" s="9">
        <f t="shared" si="6"/>
        <v>34.130000000000003</v>
      </c>
      <c r="AA10" s="9">
        <f t="shared" si="7"/>
        <v>1.5356265356265355</v>
      </c>
      <c r="AB10" s="9">
        <f t="shared" si="8"/>
        <v>1.5427337241592103</v>
      </c>
      <c r="AC10" s="9">
        <f t="shared" si="9"/>
        <v>1.5441630636195181</v>
      </c>
      <c r="AD10" s="9">
        <f t="shared" si="10"/>
        <v>1.516070345664039</v>
      </c>
      <c r="AE10" s="9">
        <f t="shared" si="11"/>
        <v>1.5346484172673256</v>
      </c>
      <c r="AF10" s="9">
        <f t="shared" si="12"/>
        <v>1.5441630636195181</v>
      </c>
      <c r="AG10" s="9">
        <f t="shared" si="13"/>
        <v>1.516070345664039</v>
      </c>
      <c r="AH10" s="9">
        <f t="shared" si="14"/>
        <v>1.5441630636195181</v>
      </c>
      <c r="AI10" s="9">
        <f t="shared" si="15"/>
        <v>1.5566625155666254</v>
      </c>
      <c r="AJ10" s="9">
        <f t="shared" si="16"/>
        <v>1.5216068167985393</v>
      </c>
      <c r="AK10" s="9">
        <f t="shared" si="17"/>
        <v>1.4649868151186638</v>
      </c>
      <c r="AL10" s="9">
        <f t="shared" si="18"/>
        <v>1.5218548027758367</v>
      </c>
      <c r="AM10" s="9">
        <f t="shared" si="19"/>
        <v>1.5566625155666254</v>
      </c>
      <c r="AN10" s="9">
        <f t="shared" si="20"/>
        <v>1.4649868151186638</v>
      </c>
      <c r="AO10" s="9">
        <v>2.2999999999999998</v>
      </c>
      <c r="AP10" s="9">
        <v>15.1</v>
      </c>
      <c r="AQ10" s="8">
        <v>7.9</v>
      </c>
      <c r="AR10" s="15">
        <v>2.4</v>
      </c>
      <c r="AS10" s="15">
        <v>18.8</v>
      </c>
      <c r="AT10" s="15">
        <v>7.6</v>
      </c>
      <c r="AU10" s="8">
        <v>82</v>
      </c>
      <c r="AV10" s="8">
        <v>125</v>
      </c>
      <c r="AW10" s="8">
        <v>75</v>
      </c>
      <c r="AX10" s="8">
        <v>83</v>
      </c>
      <c r="AY10" s="8">
        <v>129</v>
      </c>
      <c r="AZ10" s="8">
        <v>81</v>
      </c>
      <c r="BA10" s="16"/>
      <c r="BB10" s="16"/>
      <c r="BC10" s="16"/>
      <c r="BD10" s="16"/>
    </row>
    <row r="11" spans="1:56" x14ac:dyDescent="0.2">
      <c r="A11" s="8">
        <v>10</v>
      </c>
      <c r="B11" s="8" t="s">
        <v>10</v>
      </c>
      <c r="C11" s="11">
        <v>17.215605749486652</v>
      </c>
      <c r="D11" s="14" t="s">
        <v>59</v>
      </c>
      <c r="E11" s="15">
        <v>61</v>
      </c>
      <c r="F11" s="8">
        <v>1.69</v>
      </c>
      <c r="G11" s="9">
        <f t="shared" si="0"/>
        <v>21.357795595392322</v>
      </c>
      <c r="H11" s="8" t="s">
        <v>5</v>
      </c>
      <c r="I11" s="9">
        <v>33.14</v>
      </c>
      <c r="J11" s="9"/>
      <c r="K11" s="22"/>
      <c r="L11" s="30">
        <v>681</v>
      </c>
      <c r="M11" s="26">
        <v>36.799999999999997</v>
      </c>
      <c r="N11" s="9">
        <v>35.68</v>
      </c>
      <c r="O11" s="9">
        <v>35.08</v>
      </c>
      <c r="P11" s="9">
        <v>35.92</v>
      </c>
      <c r="Q11" s="9">
        <f t="shared" si="1"/>
        <v>35.869999999999997</v>
      </c>
      <c r="R11" s="9">
        <f t="shared" si="21"/>
        <v>35.08</v>
      </c>
      <c r="S11" s="9">
        <f t="shared" si="3"/>
        <v>36.799999999999997</v>
      </c>
      <c r="T11" s="9">
        <v>35.85</v>
      </c>
      <c r="U11" s="9">
        <v>35.520000000000003</v>
      </c>
      <c r="V11" s="9">
        <v>35.39</v>
      </c>
      <c r="W11" s="9">
        <v>35.72</v>
      </c>
      <c r="X11" s="9">
        <f t="shared" si="4"/>
        <v>35.620000000000005</v>
      </c>
      <c r="Y11" s="9">
        <f t="shared" si="5"/>
        <v>35.39</v>
      </c>
      <c r="Z11" s="9">
        <f t="shared" si="6"/>
        <v>35.85</v>
      </c>
      <c r="AA11" s="9">
        <f t="shared" si="7"/>
        <v>1.3586956521739131</v>
      </c>
      <c r="AB11" s="9">
        <f t="shared" si="8"/>
        <v>1.4013452914798206</v>
      </c>
      <c r="AC11" s="9">
        <f t="shared" si="9"/>
        <v>1.4253135689851768</v>
      </c>
      <c r="AD11" s="9">
        <f t="shared" si="10"/>
        <v>1.3919821826280623</v>
      </c>
      <c r="AE11" s="9">
        <f t="shared" si="11"/>
        <v>1.3943341738167434</v>
      </c>
      <c r="AF11" s="9">
        <f t="shared" si="12"/>
        <v>1.4253135689851768</v>
      </c>
      <c r="AG11" s="9">
        <f t="shared" si="13"/>
        <v>1.3586956521739131</v>
      </c>
      <c r="AH11" s="9">
        <f t="shared" si="14"/>
        <v>1.3947001394700138</v>
      </c>
      <c r="AI11" s="9">
        <f t="shared" si="15"/>
        <v>1.4076576576576576</v>
      </c>
      <c r="AJ11" s="9">
        <f t="shared" si="16"/>
        <v>1.4128284826222097</v>
      </c>
      <c r="AK11" s="9">
        <f t="shared" si="17"/>
        <v>1.3997760358342666</v>
      </c>
      <c r="AL11" s="9">
        <f t="shared" si="18"/>
        <v>1.4037405788960369</v>
      </c>
      <c r="AM11" s="9">
        <f t="shared" si="19"/>
        <v>1.4128284826222097</v>
      </c>
      <c r="AN11" s="9">
        <f t="shared" si="20"/>
        <v>1.3947001394700138</v>
      </c>
      <c r="AO11" s="9">
        <v>2.4</v>
      </c>
      <c r="AP11" s="9">
        <v>14.7</v>
      </c>
      <c r="AQ11" s="8">
        <v>1.8</v>
      </c>
      <c r="AR11" s="15">
        <v>1.2</v>
      </c>
      <c r="AS11" s="15">
        <v>14.6</v>
      </c>
      <c r="AT11" s="15">
        <v>1.9</v>
      </c>
      <c r="AU11" s="8">
        <v>88</v>
      </c>
      <c r="AV11" s="8">
        <v>112</v>
      </c>
      <c r="AW11" s="8">
        <v>101</v>
      </c>
      <c r="AX11" s="8">
        <v>90</v>
      </c>
      <c r="AY11" s="8">
        <v>108</v>
      </c>
      <c r="AZ11" s="8">
        <v>81</v>
      </c>
      <c r="BA11" s="16"/>
      <c r="BB11" s="16"/>
      <c r="BC11" s="16"/>
      <c r="BD11" s="16"/>
    </row>
    <row r="12" spans="1:56" x14ac:dyDescent="0.2">
      <c r="A12" s="8">
        <v>11</v>
      </c>
      <c r="B12" s="8" t="s">
        <v>10</v>
      </c>
      <c r="C12" s="11">
        <v>16.427104722792606</v>
      </c>
      <c r="D12" s="14" t="s">
        <v>59</v>
      </c>
      <c r="E12" s="15">
        <v>50</v>
      </c>
      <c r="F12" s="8">
        <v>1.58</v>
      </c>
      <c r="G12" s="9">
        <f t="shared" si="0"/>
        <v>20.028841531805796</v>
      </c>
      <c r="H12" s="8" t="s">
        <v>5</v>
      </c>
      <c r="I12" s="9">
        <v>33.71</v>
      </c>
      <c r="J12" s="9"/>
      <c r="K12" s="22"/>
      <c r="L12" s="30">
        <v>647</v>
      </c>
      <c r="M12" s="26">
        <v>35.74</v>
      </c>
      <c r="N12" s="9">
        <v>37.22</v>
      </c>
      <c r="O12" s="9">
        <v>37.72</v>
      </c>
      <c r="P12" s="9">
        <v>37</v>
      </c>
      <c r="Q12" s="9">
        <f t="shared" si="1"/>
        <v>36.92</v>
      </c>
      <c r="R12" s="9">
        <f t="shared" si="21"/>
        <v>35.74</v>
      </c>
      <c r="S12" s="9">
        <f t="shared" si="3"/>
        <v>37.72</v>
      </c>
      <c r="T12" s="9">
        <v>37.74</v>
      </c>
      <c r="U12" s="9">
        <v>37.75</v>
      </c>
      <c r="V12" s="9">
        <v>37.630000000000003</v>
      </c>
      <c r="W12" s="9">
        <v>37.299999999999997</v>
      </c>
      <c r="X12" s="9">
        <f t="shared" si="4"/>
        <v>37.605000000000004</v>
      </c>
      <c r="Y12" s="9">
        <f t="shared" si="5"/>
        <v>37.299999999999997</v>
      </c>
      <c r="Z12" s="9">
        <f t="shared" si="6"/>
        <v>37.75</v>
      </c>
      <c r="AA12" s="9">
        <f t="shared" si="7"/>
        <v>1.3989927252378287</v>
      </c>
      <c r="AB12" s="9">
        <f t="shared" si="8"/>
        <v>1.3433637829124128</v>
      </c>
      <c r="AC12" s="9">
        <f t="shared" si="9"/>
        <v>1.3255567338282079</v>
      </c>
      <c r="AD12" s="9">
        <f t="shared" si="10"/>
        <v>1.3513513513513513</v>
      </c>
      <c r="AE12" s="9">
        <f t="shared" si="11"/>
        <v>1.3548161483324503</v>
      </c>
      <c r="AF12" s="9">
        <f t="shared" si="12"/>
        <v>1.3989927252378287</v>
      </c>
      <c r="AG12" s="9">
        <f t="shared" si="13"/>
        <v>1.3255567338282079</v>
      </c>
      <c r="AH12" s="9">
        <f t="shared" si="14"/>
        <v>1.3248542660307365</v>
      </c>
      <c r="AI12" s="9">
        <f t="shared" si="15"/>
        <v>1.3245033112582782</v>
      </c>
      <c r="AJ12" s="9">
        <f t="shared" si="16"/>
        <v>1.3287270794578792</v>
      </c>
      <c r="AK12" s="9">
        <f t="shared" si="17"/>
        <v>1.3404825737265416</v>
      </c>
      <c r="AL12" s="9">
        <f t="shared" si="18"/>
        <v>1.3296418076183589</v>
      </c>
      <c r="AM12" s="9">
        <f t="shared" si="19"/>
        <v>1.3404825737265416</v>
      </c>
      <c r="AN12" s="9">
        <f t="shared" si="20"/>
        <v>1.3245033112582782</v>
      </c>
      <c r="AO12" s="9">
        <v>1.8</v>
      </c>
      <c r="AP12" s="9">
        <v>16.7</v>
      </c>
      <c r="AQ12" s="8">
        <v>3.4</v>
      </c>
      <c r="AR12" s="15">
        <v>1.3</v>
      </c>
      <c r="AS12" s="15">
        <v>16.3</v>
      </c>
      <c r="AT12" s="15">
        <v>6.9</v>
      </c>
      <c r="AU12" s="8">
        <v>87</v>
      </c>
      <c r="AV12" s="8">
        <v>120</v>
      </c>
      <c r="AW12" s="8">
        <v>65</v>
      </c>
      <c r="AX12" s="8">
        <v>67</v>
      </c>
      <c r="AY12" s="8">
        <v>86</v>
      </c>
      <c r="AZ12" s="8">
        <v>70</v>
      </c>
      <c r="BA12" s="16"/>
      <c r="BB12" s="16"/>
      <c r="BC12" s="16"/>
      <c r="BD12" s="16"/>
    </row>
    <row r="13" spans="1:56" x14ac:dyDescent="0.2">
      <c r="A13" s="8">
        <v>12</v>
      </c>
      <c r="B13" s="8" t="s">
        <v>1</v>
      </c>
      <c r="C13" s="7">
        <v>20.060232717316907</v>
      </c>
      <c r="D13" s="14" t="s">
        <v>58</v>
      </c>
      <c r="E13" s="15">
        <v>78</v>
      </c>
      <c r="F13" s="8">
        <v>1.89</v>
      </c>
      <c r="G13" s="9">
        <f t="shared" si="0"/>
        <v>21.835894851767868</v>
      </c>
      <c r="H13" s="8" t="s">
        <v>9</v>
      </c>
      <c r="I13" s="9">
        <v>24.07</v>
      </c>
      <c r="J13" s="9">
        <v>52.58</v>
      </c>
      <c r="K13" s="22"/>
      <c r="L13" s="30">
        <v>708</v>
      </c>
      <c r="M13" s="26">
        <v>26.34</v>
      </c>
      <c r="N13" s="9">
        <v>26.33</v>
      </c>
      <c r="O13" s="9">
        <v>25.97</v>
      </c>
      <c r="P13" s="9">
        <v>27.2</v>
      </c>
      <c r="Q13" s="9">
        <f t="shared" si="1"/>
        <v>26.46</v>
      </c>
      <c r="R13" s="9">
        <f t="shared" si="21"/>
        <v>25.97</v>
      </c>
      <c r="S13" s="9">
        <f t="shared" si="3"/>
        <v>27.2</v>
      </c>
      <c r="T13" s="9">
        <v>26.06</v>
      </c>
      <c r="U13" s="9">
        <v>26.07</v>
      </c>
      <c r="V13" s="9">
        <v>26.32</v>
      </c>
      <c r="W13" s="9">
        <v>27.86</v>
      </c>
      <c r="X13" s="9">
        <f t="shared" si="4"/>
        <v>26.577499999999997</v>
      </c>
      <c r="Y13" s="9">
        <f t="shared" si="5"/>
        <v>26.06</v>
      </c>
      <c r="Z13" s="9">
        <f t="shared" si="6"/>
        <v>27.86</v>
      </c>
      <c r="AA13" s="9">
        <f t="shared" si="7"/>
        <v>1.8982536066818527</v>
      </c>
      <c r="AB13" s="9">
        <f t="shared" si="8"/>
        <v>1.8989745537409799</v>
      </c>
      <c r="AC13" s="9">
        <f t="shared" si="9"/>
        <v>1.9252984212552946</v>
      </c>
      <c r="AD13" s="9">
        <f t="shared" si="10"/>
        <v>1.8382352941176472</v>
      </c>
      <c r="AE13" s="9">
        <f t="shared" si="11"/>
        <v>1.8901904689489437</v>
      </c>
      <c r="AF13" s="9">
        <f t="shared" si="12"/>
        <v>1.9252984212552946</v>
      </c>
      <c r="AG13" s="9">
        <f t="shared" si="13"/>
        <v>1.8382352941176472</v>
      </c>
      <c r="AH13" s="9">
        <f t="shared" si="14"/>
        <v>1.9186492709132772</v>
      </c>
      <c r="AI13" s="9">
        <f t="shared" si="15"/>
        <v>1.9179133103183736</v>
      </c>
      <c r="AJ13" s="9">
        <f t="shared" si="16"/>
        <v>1.8996960486322187</v>
      </c>
      <c r="AK13" s="9">
        <f t="shared" si="17"/>
        <v>1.7946877243359656</v>
      </c>
      <c r="AL13" s="9">
        <f t="shared" si="18"/>
        <v>1.882736588549959</v>
      </c>
      <c r="AM13" s="9">
        <f t="shared" si="19"/>
        <v>1.9186492709132772</v>
      </c>
      <c r="AN13" s="9">
        <f t="shared" si="20"/>
        <v>1.7946877243359656</v>
      </c>
      <c r="AO13" s="9">
        <v>1.6</v>
      </c>
      <c r="AP13" s="9">
        <v>19.7</v>
      </c>
      <c r="AQ13" s="8">
        <v>10.9</v>
      </c>
      <c r="AR13" s="15">
        <v>1</v>
      </c>
      <c r="AS13" s="15">
        <v>17.2</v>
      </c>
      <c r="AT13" s="15">
        <v>15.7</v>
      </c>
      <c r="AU13" s="8">
        <v>77</v>
      </c>
      <c r="AV13" s="8">
        <v>149</v>
      </c>
      <c r="AW13" s="8">
        <v>106</v>
      </c>
      <c r="AX13" s="8">
        <v>93</v>
      </c>
      <c r="AY13" s="8">
        <v>151</v>
      </c>
      <c r="AZ13" s="8">
        <v>112</v>
      </c>
      <c r="BA13" s="16"/>
      <c r="BB13" s="16"/>
      <c r="BC13" s="16"/>
      <c r="BD13" s="16"/>
    </row>
    <row r="14" spans="1:56" x14ac:dyDescent="0.2">
      <c r="A14" s="8">
        <v>13</v>
      </c>
      <c r="B14" s="8" t="s">
        <v>1</v>
      </c>
      <c r="C14" s="7">
        <v>17.357973990417523</v>
      </c>
      <c r="D14" s="14" t="s">
        <v>58</v>
      </c>
      <c r="E14" s="15">
        <v>77</v>
      </c>
      <c r="F14" s="9">
        <v>1.8</v>
      </c>
      <c r="G14" s="9">
        <f t="shared" si="0"/>
        <v>23.76543209876543</v>
      </c>
      <c r="H14" s="8" t="s">
        <v>4</v>
      </c>
      <c r="I14" s="9">
        <v>25.32</v>
      </c>
      <c r="J14" s="9">
        <v>55.48</v>
      </c>
      <c r="K14" s="22"/>
      <c r="L14" s="30">
        <v>708</v>
      </c>
      <c r="M14" s="26">
        <v>26.48</v>
      </c>
      <c r="N14" s="9">
        <v>27.19</v>
      </c>
      <c r="O14" s="9">
        <v>27.57</v>
      </c>
      <c r="P14" s="9">
        <v>27.74</v>
      </c>
      <c r="Q14" s="9">
        <f t="shared" si="1"/>
        <v>27.245000000000001</v>
      </c>
      <c r="R14" s="9">
        <f t="shared" si="21"/>
        <v>26.48</v>
      </c>
      <c r="S14" s="9">
        <f t="shared" si="3"/>
        <v>27.74</v>
      </c>
      <c r="T14" s="9">
        <v>26.99</v>
      </c>
      <c r="U14" s="9">
        <v>27.49</v>
      </c>
      <c r="V14" s="9">
        <v>27.81</v>
      </c>
      <c r="W14" s="9">
        <v>28.23</v>
      </c>
      <c r="X14" s="9">
        <f t="shared" si="4"/>
        <v>27.63</v>
      </c>
      <c r="Y14" s="9">
        <f t="shared" si="5"/>
        <v>26.99</v>
      </c>
      <c r="Z14" s="9">
        <f t="shared" si="6"/>
        <v>28.23</v>
      </c>
      <c r="AA14" s="9">
        <f t="shared" si="7"/>
        <v>1.8882175226586102</v>
      </c>
      <c r="AB14" s="9">
        <f t="shared" si="8"/>
        <v>1.8389113644722324</v>
      </c>
      <c r="AC14" s="9">
        <f t="shared" si="9"/>
        <v>1.8135654697134567</v>
      </c>
      <c r="AD14" s="9">
        <f t="shared" si="10"/>
        <v>1.8024513338139871</v>
      </c>
      <c r="AE14" s="9">
        <f t="shared" si="11"/>
        <v>1.8357864226645715</v>
      </c>
      <c r="AF14" s="9">
        <f t="shared" si="12"/>
        <v>1.8882175226586102</v>
      </c>
      <c r="AG14" s="9">
        <f t="shared" si="13"/>
        <v>1.8024513338139871</v>
      </c>
      <c r="AH14" s="9">
        <f t="shared" si="14"/>
        <v>1.8525379770285293</v>
      </c>
      <c r="AI14" s="9">
        <f t="shared" si="15"/>
        <v>1.8188432157148056</v>
      </c>
      <c r="AJ14" s="9">
        <f t="shared" si="16"/>
        <v>1.7979144192736427</v>
      </c>
      <c r="AK14" s="9">
        <f t="shared" si="17"/>
        <v>1.7711654268508679</v>
      </c>
      <c r="AL14" s="9">
        <f t="shared" si="18"/>
        <v>1.8101152597169614</v>
      </c>
      <c r="AM14" s="9">
        <f t="shared" si="19"/>
        <v>1.8525379770285293</v>
      </c>
      <c r="AN14" s="9">
        <f t="shared" si="20"/>
        <v>1.7711654268508679</v>
      </c>
      <c r="AO14" s="9">
        <v>3</v>
      </c>
      <c r="AP14" s="9">
        <v>17.5</v>
      </c>
      <c r="AQ14" s="8">
        <v>11.1</v>
      </c>
      <c r="AR14" s="15">
        <v>2.5</v>
      </c>
      <c r="AS14" s="15">
        <v>18</v>
      </c>
      <c r="AT14" s="15">
        <v>9.8000000000000007</v>
      </c>
      <c r="AU14" s="8">
        <v>76</v>
      </c>
      <c r="AV14" s="8">
        <v>119</v>
      </c>
      <c r="AW14" s="8">
        <v>90</v>
      </c>
      <c r="AX14" s="8">
        <v>85</v>
      </c>
      <c r="AY14" s="8">
        <v>138</v>
      </c>
      <c r="AZ14" s="8">
        <v>101</v>
      </c>
      <c r="BA14" s="16"/>
      <c r="BB14" s="16"/>
      <c r="BC14" s="16"/>
      <c r="BD14" s="16"/>
    </row>
    <row r="15" spans="1:56" x14ac:dyDescent="0.2">
      <c r="A15" s="8">
        <v>14</v>
      </c>
      <c r="B15" s="8" t="s">
        <v>10</v>
      </c>
      <c r="C15" s="11">
        <v>19.904175222450377</v>
      </c>
      <c r="D15" s="14" t="s">
        <v>58</v>
      </c>
      <c r="E15" s="15">
        <v>58</v>
      </c>
      <c r="F15" s="8">
        <v>1.74</v>
      </c>
      <c r="G15" s="9">
        <f t="shared" si="0"/>
        <v>19.157088122605362</v>
      </c>
      <c r="H15" s="8" t="s">
        <v>9</v>
      </c>
      <c r="I15" s="9">
        <v>27.3</v>
      </c>
      <c r="J15" s="9"/>
      <c r="K15" s="22"/>
      <c r="L15" s="30">
        <v>647</v>
      </c>
      <c r="M15" s="26">
        <v>28.34</v>
      </c>
      <c r="N15" s="9">
        <v>28.93</v>
      </c>
      <c r="O15" s="9">
        <v>29.13</v>
      </c>
      <c r="P15" s="9">
        <v>30.64</v>
      </c>
      <c r="Q15" s="9">
        <f t="shared" si="1"/>
        <v>29.259999999999998</v>
      </c>
      <c r="R15" s="9">
        <f t="shared" si="21"/>
        <v>28.34</v>
      </c>
      <c r="S15" s="9">
        <f t="shared" si="3"/>
        <v>30.64</v>
      </c>
      <c r="T15" s="9">
        <v>29.05</v>
      </c>
      <c r="U15" s="9">
        <v>29.07</v>
      </c>
      <c r="V15" s="9">
        <v>29.55</v>
      </c>
      <c r="W15" s="9">
        <v>31.04</v>
      </c>
      <c r="X15" s="9">
        <f t="shared" si="4"/>
        <v>29.677500000000002</v>
      </c>
      <c r="Y15" s="9">
        <f t="shared" si="5"/>
        <v>29.05</v>
      </c>
      <c r="Z15" s="9">
        <f t="shared" si="6"/>
        <v>31.04</v>
      </c>
      <c r="AA15" s="9">
        <f t="shared" si="7"/>
        <v>1.7642907551164433</v>
      </c>
      <c r="AB15" s="9">
        <f t="shared" si="8"/>
        <v>1.7283097131005876</v>
      </c>
      <c r="AC15" s="9">
        <f t="shared" si="9"/>
        <v>1.7164435290078957</v>
      </c>
      <c r="AD15" s="9">
        <f t="shared" si="10"/>
        <v>1.6318537859007833</v>
      </c>
      <c r="AE15" s="9">
        <f t="shared" si="11"/>
        <v>1.7102244457814273</v>
      </c>
      <c r="AF15" s="9">
        <f t="shared" si="12"/>
        <v>1.7642907551164433</v>
      </c>
      <c r="AG15" s="9">
        <f t="shared" si="13"/>
        <v>1.6318537859007833</v>
      </c>
      <c r="AH15" s="9">
        <f t="shared" si="14"/>
        <v>1.7211703958691911</v>
      </c>
      <c r="AI15" s="9">
        <f t="shared" si="15"/>
        <v>1.7199862401100792</v>
      </c>
      <c r="AJ15" s="9">
        <f t="shared" si="16"/>
        <v>1.6920473773265652</v>
      </c>
      <c r="AK15" s="9">
        <f t="shared" si="17"/>
        <v>1.6108247422680413</v>
      </c>
      <c r="AL15" s="9">
        <f t="shared" si="18"/>
        <v>1.6860071888934693</v>
      </c>
      <c r="AM15" s="9">
        <f t="shared" si="19"/>
        <v>1.7211703958691911</v>
      </c>
      <c r="AN15" s="9">
        <f t="shared" si="20"/>
        <v>1.6108247422680413</v>
      </c>
      <c r="AO15" s="9">
        <v>0.9</v>
      </c>
      <c r="AP15" s="9">
        <v>20</v>
      </c>
      <c r="AQ15" s="8">
        <v>11.4</v>
      </c>
      <c r="AR15" s="15">
        <v>0.8</v>
      </c>
      <c r="AS15" s="15">
        <v>18.399999999999999</v>
      </c>
      <c r="AT15" s="15">
        <v>12.8</v>
      </c>
      <c r="AU15" s="8">
        <v>132</v>
      </c>
      <c r="AV15" s="8">
        <v>186</v>
      </c>
      <c r="AW15" s="8">
        <v>110</v>
      </c>
      <c r="AX15" s="8">
        <v>93</v>
      </c>
      <c r="AY15" s="8">
        <v>168</v>
      </c>
      <c r="AZ15" s="8">
        <v>119</v>
      </c>
      <c r="BA15" s="16"/>
      <c r="BB15" s="16"/>
      <c r="BC15" s="16"/>
      <c r="BD15" s="16"/>
    </row>
    <row r="16" spans="1:56" x14ac:dyDescent="0.2">
      <c r="A16" s="8">
        <v>15</v>
      </c>
      <c r="B16" s="8" t="s">
        <v>10</v>
      </c>
      <c r="C16" s="11">
        <v>16.980150581793293</v>
      </c>
      <c r="D16" s="14" t="s">
        <v>59</v>
      </c>
      <c r="E16" s="15">
        <v>61.8</v>
      </c>
      <c r="F16" s="8">
        <v>1.85</v>
      </c>
      <c r="G16" s="9">
        <f t="shared" si="0"/>
        <v>18.056975894813728</v>
      </c>
      <c r="H16" s="8" t="s">
        <v>9</v>
      </c>
      <c r="I16" s="9">
        <v>27.65</v>
      </c>
      <c r="J16" s="9"/>
      <c r="K16" s="22" t="s">
        <v>11</v>
      </c>
      <c r="L16" s="30">
        <v>657</v>
      </c>
      <c r="M16" s="26">
        <v>29.37</v>
      </c>
      <c r="N16" s="9">
        <v>30.18</v>
      </c>
      <c r="O16" s="9">
        <v>29.21</v>
      </c>
      <c r="P16" s="9">
        <v>30.27</v>
      </c>
      <c r="Q16" s="9">
        <f t="shared" si="1"/>
        <v>29.757499999999997</v>
      </c>
      <c r="R16" s="9">
        <f t="shared" si="21"/>
        <v>29.21</v>
      </c>
      <c r="S16" s="9">
        <f t="shared" si="3"/>
        <v>30.27</v>
      </c>
      <c r="T16" s="9">
        <v>30.35</v>
      </c>
      <c r="U16" s="9">
        <v>30.67</v>
      </c>
      <c r="V16" s="9">
        <v>30.04</v>
      </c>
      <c r="W16" s="9">
        <v>30.91</v>
      </c>
      <c r="X16" s="9">
        <f t="shared" si="4"/>
        <v>30.4925</v>
      </c>
      <c r="Y16" s="9">
        <f t="shared" si="5"/>
        <v>30.04</v>
      </c>
      <c r="Z16" s="9">
        <f t="shared" si="6"/>
        <v>30.91</v>
      </c>
      <c r="AA16" s="9">
        <f t="shared" si="7"/>
        <v>1.7024174327545114</v>
      </c>
      <c r="AB16" s="9">
        <f t="shared" si="8"/>
        <v>1.656726308813784</v>
      </c>
      <c r="AC16" s="9">
        <f t="shared" si="9"/>
        <v>1.7117425539198905</v>
      </c>
      <c r="AD16" s="9">
        <f t="shared" si="10"/>
        <v>1.6518004625041296</v>
      </c>
      <c r="AE16" s="9">
        <f t="shared" si="11"/>
        <v>1.6806716894980789</v>
      </c>
      <c r="AF16" s="9">
        <f t="shared" si="12"/>
        <v>1.7117425539198905</v>
      </c>
      <c r="AG16" s="9">
        <f t="shared" si="13"/>
        <v>1.6518004625041296</v>
      </c>
      <c r="AH16" s="9">
        <f t="shared" si="14"/>
        <v>1.6474464579901154</v>
      </c>
      <c r="AI16" s="9">
        <f t="shared" si="15"/>
        <v>1.6302575806977502</v>
      </c>
      <c r="AJ16" s="9">
        <f t="shared" si="16"/>
        <v>1.6644474034620507</v>
      </c>
      <c r="AK16" s="9">
        <f t="shared" si="17"/>
        <v>1.6175994823681656</v>
      </c>
      <c r="AL16" s="9">
        <f t="shared" si="18"/>
        <v>1.6399377311295202</v>
      </c>
      <c r="AM16" s="9">
        <f t="shared" si="19"/>
        <v>1.6644474034620507</v>
      </c>
      <c r="AN16" s="9">
        <f t="shared" si="20"/>
        <v>1.6175994823681656</v>
      </c>
      <c r="AO16" s="9">
        <v>1</v>
      </c>
      <c r="AP16" s="9">
        <v>15.8</v>
      </c>
      <c r="AQ16" s="8">
        <v>2.2000000000000002</v>
      </c>
      <c r="AR16" s="15">
        <v>1.8</v>
      </c>
      <c r="AS16" s="15">
        <v>13.5</v>
      </c>
      <c r="AT16" s="15">
        <v>6.5</v>
      </c>
      <c r="AU16" s="8">
        <v>161</v>
      </c>
      <c r="AV16" s="8">
        <v>155</v>
      </c>
      <c r="AW16" s="8">
        <v>79</v>
      </c>
      <c r="AX16" s="8">
        <v>89</v>
      </c>
      <c r="AY16" s="8">
        <v>128</v>
      </c>
      <c r="AZ16" s="8">
        <v>94</v>
      </c>
      <c r="BA16" s="16"/>
      <c r="BB16" s="16"/>
      <c r="BC16" s="16"/>
      <c r="BD16" s="16"/>
    </row>
    <row r="17" spans="1:56" x14ac:dyDescent="0.2">
      <c r="A17" s="8">
        <v>16</v>
      </c>
      <c r="B17" s="8" t="s">
        <v>10</v>
      </c>
      <c r="C17" s="11">
        <v>18.548939082819988</v>
      </c>
      <c r="D17" s="14" t="s">
        <v>58</v>
      </c>
      <c r="E17" s="15">
        <v>67</v>
      </c>
      <c r="F17" s="8">
        <v>1.76</v>
      </c>
      <c r="G17" s="9">
        <f t="shared" si="0"/>
        <v>21.629648760330578</v>
      </c>
      <c r="H17" s="8" t="s">
        <v>9</v>
      </c>
      <c r="I17" s="9">
        <v>27.6</v>
      </c>
      <c r="J17" s="9">
        <v>59.38</v>
      </c>
      <c r="K17" s="22"/>
      <c r="L17" s="30">
        <v>661</v>
      </c>
      <c r="M17" s="26">
        <v>32.57</v>
      </c>
      <c r="N17" s="9">
        <v>31.62</v>
      </c>
      <c r="O17" s="9">
        <v>31.52</v>
      </c>
      <c r="P17" s="9">
        <v>32.69</v>
      </c>
      <c r="Q17" s="9">
        <f t="shared" si="1"/>
        <v>32.099999999999994</v>
      </c>
      <c r="R17" s="9">
        <f t="shared" si="21"/>
        <v>31.52</v>
      </c>
      <c r="S17" s="9">
        <f t="shared" si="3"/>
        <v>32.69</v>
      </c>
      <c r="T17" s="9">
        <v>32.71</v>
      </c>
      <c r="U17" s="9">
        <v>31.68</v>
      </c>
      <c r="V17" s="9">
        <v>31.78</v>
      </c>
      <c r="W17" s="9">
        <v>31.76</v>
      </c>
      <c r="X17" s="9">
        <f t="shared" si="4"/>
        <v>31.982500000000002</v>
      </c>
      <c r="Y17" s="9">
        <f t="shared" si="5"/>
        <v>31.68</v>
      </c>
      <c r="Z17" s="9">
        <f t="shared" si="6"/>
        <v>32.71</v>
      </c>
      <c r="AA17" s="9">
        <f t="shared" si="7"/>
        <v>1.5351550506601166</v>
      </c>
      <c r="AB17" s="9">
        <f t="shared" si="8"/>
        <v>1.5812776723592663</v>
      </c>
      <c r="AC17" s="9">
        <f t="shared" si="9"/>
        <v>1.5862944162436547</v>
      </c>
      <c r="AD17" s="9">
        <f t="shared" si="10"/>
        <v>1.5295197308045274</v>
      </c>
      <c r="AE17" s="9">
        <f t="shared" si="11"/>
        <v>1.5580617175168914</v>
      </c>
      <c r="AF17" s="9">
        <f t="shared" si="12"/>
        <v>1.5862944162436547</v>
      </c>
      <c r="AG17" s="9">
        <f t="shared" si="13"/>
        <v>1.5295197308045274</v>
      </c>
      <c r="AH17" s="9">
        <f t="shared" si="14"/>
        <v>1.5285845307245489</v>
      </c>
      <c r="AI17" s="9">
        <f t="shared" si="15"/>
        <v>1.5782828282828283</v>
      </c>
      <c r="AJ17" s="9">
        <f t="shared" si="16"/>
        <v>1.5733165512901195</v>
      </c>
      <c r="AK17" s="9">
        <f t="shared" si="17"/>
        <v>1.5743073047858942</v>
      </c>
      <c r="AL17" s="9">
        <f t="shared" si="18"/>
        <v>1.5636228037708477</v>
      </c>
      <c r="AM17" s="9">
        <f t="shared" si="19"/>
        <v>1.5782828282828283</v>
      </c>
      <c r="AN17" s="9">
        <f t="shared" si="20"/>
        <v>1.5285845307245489</v>
      </c>
      <c r="AO17" s="9">
        <v>1.9</v>
      </c>
      <c r="AP17" s="9">
        <v>18.399999999999999</v>
      </c>
      <c r="AQ17" s="8">
        <v>8.6999999999999993</v>
      </c>
      <c r="AR17" s="15">
        <v>1.4</v>
      </c>
      <c r="AS17" s="15">
        <v>19.100000000000001</v>
      </c>
      <c r="AT17" s="15">
        <v>8.5</v>
      </c>
      <c r="AU17" s="8">
        <v>103</v>
      </c>
      <c r="AV17" s="8">
        <v>144</v>
      </c>
      <c r="AW17" s="8">
        <v>97</v>
      </c>
      <c r="AX17" s="8">
        <v>100</v>
      </c>
      <c r="AY17" s="8">
        <v>153</v>
      </c>
      <c r="AZ17" s="8">
        <v>92</v>
      </c>
      <c r="BA17" s="16"/>
      <c r="BB17" s="16"/>
      <c r="BC17" s="16"/>
      <c r="BD17" s="16"/>
    </row>
    <row r="18" spans="1:56" x14ac:dyDescent="0.2">
      <c r="A18" s="8">
        <v>17</v>
      </c>
      <c r="B18" s="8" t="s">
        <v>1</v>
      </c>
      <c r="C18" s="7">
        <v>19.718001368925393</v>
      </c>
      <c r="D18" s="14" t="s">
        <v>59</v>
      </c>
      <c r="E18" s="15">
        <v>68</v>
      </c>
      <c r="F18" s="8">
        <v>1.89</v>
      </c>
      <c r="G18" s="9">
        <f t="shared" si="0"/>
        <v>19.036421152823269</v>
      </c>
      <c r="H18" s="8" t="s">
        <v>4</v>
      </c>
      <c r="I18" s="9">
        <v>24.62</v>
      </c>
      <c r="J18" s="9">
        <v>54.53</v>
      </c>
      <c r="K18" s="22"/>
      <c r="L18" s="30">
        <v>746</v>
      </c>
      <c r="M18" s="26">
        <v>27.27</v>
      </c>
      <c r="N18" s="9">
        <v>27.5</v>
      </c>
      <c r="O18" s="9">
        <v>27.66</v>
      </c>
      <c r="P18" s="9">
        <v>28.29</v>
      </c>
      <c r="Q18" s="9">
        <f t="shared" si="1"/>
        <v>27.68</v>
      </c>
      <c r="R18" s="9">
        <f t="shared" si="21"/>
        <v>27.27</v>
      </c>
      <c r="S18" s="9">
        <f t="shared" si="3"/>
        <v>28.29</v>
      </c>
      <c r="T18" s="9">
        <v>27.94</v>
      </c>
      <c r="U18" s="9">
        <v>27.74</v>
      </c>
      <c r="V18" s="9">
        <v>28.03</v>
      </c>
      <c r="W18" s="9">
        <v>28.69</v>
      </c>
      <c r="X18" s="9">
        <f t="shared" si="4"/>
        <v>28.1</v>
      </c>
      <c r="Y18" s="9">
        <f t="shared" si="5"/>
        <v>27.74</v>
      </c>
      <c r="Z18" s="9">
        <f t="shared" si="6"/>
        <v>28.69</v>
      </c>
      <c r="AA18" s="9">
        <f t="shared" si="7"/>
        <v>1.8335166850018336</v>
      </c>
      <c r="AB18" s="9">
        <f t="shared" si="8"/>
        <v>1.8181818181818181</v>
      </c>
      <c r="AC18" s="9">
        <f t="shared" si="9"/>
        <v>1.8076644974692697</v>
      </c>
      <c r="AD18" s="9">
        <f t="shared" si="10"/>
        <v>1.7674089784376106</v>
      </c>
      <c r="AE18" s="9">
        <f t="shared" si="11"/>
        <v>1.8066929947726329</v>
      </c>
      <c r="AF18" s="9">
        <f t="shared" si="12"/>
        <v>1.8335166850018336</v>
      </c>
      <c r="AG18" s="9">
        <f t="shared" si="13"/>
        <v>1.7674089784376106</v>
      </c>
      <c r="AH18" s="9">
        <f t="shared" si="14"/>
        <v>1.7895490336435218</v>
      </c>
      <c r="AI18" s="9">
        <f t="shared" si="15"/>
        <v>1.8024513338139871</v>
      </c>
      <c r="AJ18" s="9">
        <f t="shared" si="16"/>
        <v>1.7838030681412771</v>
      </c>
      <c r="AK18" s="9">
        <f t="shared" si="17"/>
        <v>1.7427675148135238</v>
      </c>
      <c r="AL18" s="9">
        <f t="shared" si="18"/>
        <v>1.7796427376030775</v>
      </c>
      <c r="AM18" s="9">
        <f t="shared" si="19"/>
        <v>1.8024513338139871</v>
      </c>
      <c r="AN18" s="9">
        <f t="shared" si="20"/>
        <v>1.7427675148135238</v>
      </c>
      <c r="AO18" s="9">
        <v>1.8</v>
      </c>
      <c r="AP18" s="9">
        <v>18.399999999999999</v>
      </c>
      <c r="AQ18" s="8">
        <v>11.6</v>
      </c>
      <c r="AR18" s="15">
        <v>1.5</v>
      </c>
      <c r="AS18" s="15">
        <v>17.8</v>
      </c>
      <c r="AT18" s="15">
        <v>9.1999999999999993</v>
      </c>
      <c r="AU18" s="8">
        <v>94</v>
      </c>
      <c r="AV18" s="8">
        <v>124</v>
      </c>
      <c r="AW18" s="8">
        <v>90</v>
      </c>
      <c r="AX18" s="8">
        <v>93</v>
      </c>
      <c r="AY18" s="8">
        <v>137</v>
      </c>
      <c r="AZ18" s="8">
        <v>107</v>
      </c>
      <c r="BA18" s="16"/>
      <c r="BB18" s="16"/>
      <c r="BC18" s="16"/>
      <c r="BD18" s="16"/>
    </row>
    <row r="19" spans="1:56" x14ac:dyDescent="0.2">
      <c r="A19" s="8">
        <v>18</v>
      </c>
      <c r="B19" s="8" t="s">
        <v>1</v>
      </c>
      <c r="C19" s="7">
        <v>19.039014373716633</v>
      </c>
      <c r="D19" s="14" t="s">
        <v>59</v>
      </c>
      <c r="E19" s="15">
        <v>83</v>
      </c>
      <c r="F19" s="8">
        <v>1.83</v>
      </c>
      <c r="G19" s="9">
        <f t="shared" si="0"/>
        <v>24.784257517393769</v>
      </c>
      <c r="H19" s="8" t="s">
        <v>4</v>
      </c>
      <c r="I19" s="9">
        <v>25.21</v>
      </c>
      <c r="J19" s="9"/>
      <c r="K19" s="22"/>
      <c r="L19" s="30">
        <v>689</v>
      </c>
      <c r="M19" s="26">
        <v>27.1</v>
      </c>
      <c r="N19" s="9">
        <v>27.28</v>
      </c>
      <c r="O19" s="9">
        <v>27.05</v>
      </c>
      <c r="P19" s="9">
        <v>28.12</v>
      </c>
      <c r="Q19" s="9">
        <f t="shared" si="1"/>
        <v>27.387500000000003</v>
      </c>
      <c r="R19" s="9">
        <f t="shared" si="21"/>
        <v>27.05</v>
      </c>
      <c r="S19" s="9">
        <f t="shared" si="3"/>
        <v>28.12</v>
      </c>
      <c r="T19" s="9">
        <v>27.05</v>
      </c>
      <c r="U19" s="9">
        <v>27.53</v>
      </c>
      <c r="V19" s="9">
        <v>27.22</v>
      </c>
      <c r="W19" s="9">
        <v>28.06</v>
      </c>
      <c r="X19" s="9">
        <f t="shared" si="4"/>
        <v>27.465</v>
      </c>
      <c r="Y19" s="9">
        <f t="shared" si="5"/>
        <v>27.05</v>
      </c>
      <c r="Z19" s="9">
        <f t="shared" si="6"/>
        <v>28.06</v>
      </c>
      <c r="AA19" s="9">
        <f t="shared" si="7"/>
        <v>1.8450184501845017</v>
      </c>
      <c r="AB19" s="9">
        <f t="shared" si="8"/>
        <v>1.8328445747800586</v>
      </c>
      <c r="AC19" s="9">
        <f t="shared" si="9"/>
        <v>1.8484288354898335</v>
      </c>
      <c r="AD19" s="9">
        <f t="shared" si="10"/>
        <v>1.7780938833570412</v>
      </c>
      <c r="AE19" s="9">
        <f t="shared" si="11"/>
        <v>1.8260964359528589</v>
      </c>
      <c r="AF19" s="9">
        <f t="shared" si="12"/>
        <v>1.8484288354898335</v>
      </c>
      <c r="AG19" s="9">
        <f t="shared" si="13"/>
        <v>1.7780938833570412</v>
      </c>
      <c r="AH19" s="9">
        <f t="shared" si="14"/>
        <v>1.8484288354898335</v>
      </c>
      <c r="AI19" s="9">
        <f t="shared" si="15"/>
        <v>1.8162005085361423</v>
      </c>
      <c r="AJ19" s="9">
        <f t="shared" si="16"/>
        <v>1.8368846436443793</v>
      </c>
      <c r="AK19" s="9">
        <f t="shared" si="17"/>
        <v>1.7818959372772631</v>
      </c>
      <c r="AL19" s="9">
        <f t="shared" si="18"/>
        <v>1.8208524812369047</v>
      </c>
      <c r="AM19" s="9">
        <f t="shared" si="19"/>
        <v>1.8484288354898335</v>
      </c>
      <c r="AN19" s="9">
        <f t="shared" si="20"/>
        <v>1.7818959372772631</v>
      </c>
      <c r="AO19" s="9">
        <v>2.4</v>
      </c>
      <c r="AP19" s="9">
        <v>21</v>
      </c>
      <c r="AQ19" s="8">
        <v>11.3</v>
      </c>
      <c r="AR19" s="15">
        <v>2.5</v>
      </c>
      <c r="AS19" s="15">
        <v>20.7</v>
      </c>
      <c r="AT19" s="15">
        <v>8.3000000000000007</v>
      </c>
      <c r="AU19" s="8">
        <v>88</v>
      </c>
      <c r="AV19" s="8">
        <v>125</v>
      </c>
      <c r="AW19" s="8">
        <v>76</v>
      </c>
      <c r="AX19" s="8">
        <v>86</v>
      </c>
      <c r="AY19" s="8">
        <v>100</v>
      </c>
      <c r="AZ19" s="8">
        <v>78</v>
      </c>
      <c r="BA19" s="16"/>
      <c r="BB19" s="16"/>
      <c r="BC19" s="16"/>
      <c r="BD19" s="16"/>
    </row>
    <row r="20" spans="1:56" x14ac:dyDescent="0.2">
      <c r="A20" s="8">
        <v>19</v>
      </c>
      <c r="B20" s="8" t="s">
        <v>10</v>
      </c>
      <c r="C20" s="11">
        <v>16.175222450376456</v>
      </c>
      <c r="D20" s="14" t="s">
        <v>59</v>
      </c>
      <c r="E20" s="15">
        <v>57</v>
      </c>
      <c r="F20" s="8">
        <v>1.75</v>
      </c>
      <c r="G20" s="9">
        <f t="shared" si="0"/>
        <v>18.612244897959183</v>
      </c>
      <c r="H20" s="8" t="s">
        <v>9</v>
      </c>
      <c r="I20" s="9">
        <v>28.02</v>
      </c>
      <c r="J20" s="9" t="s">
        <v>12</v>
      </c>
      <c r="K20" s="22"/>
      <c r="L20" s="30">
        <v>640</v>
      </c>
      <c r="M20" s="26">
        <v>29.48</v>
      </c>
      <c r="N20" s="9">
        <v>29.6</v>
      </c>
      <c r="O20" s="9">
        <v>28.99</v>
      </c>
      <c r="P20" s="9">
        <v>30.22</v>
      </c>
      <c r="Q20" s="9">
        <f t="shared" si="1"/>
        <v>29.572499999999998</v>
      </c>
      <c r="R20" s="9">
        <f t="shared" si="21"/>
        <v>28.99</v>
      </c>
      <c r="S20" s="9">
        <f t="shared" si="3"/>
        <v>30.22</v>
      </c>
      <c r="T20" s="9">
        <v>29.08</v>
      </c>
      <c r="U20" s="9">
        <v>29.53</v>
      </c>
      <c r="V20" s="9">
        <v>29.45</v>
      </c>
      <c r="W20" s="9">
        <v>30.02</v>
      </c>
      <c r="X20" s="9">
        <f t="shared" si="4"/>
        <v>29.52</v>
      </c>
      <c r="Y20" s="9">
        <f t="shared" si="5"/>
        <v>29.08</v>
      </c>
      <c r="Z20" s="9">
        <f t="shared" si="6"/>
        <v>30.02</v>
      </c>
      <c r="AA20" s="9">
        <f t="shared" si="7"/>
        <v>1.6960651289009498</v>
      </c>
      <c r="AB20" s="9">
        <f t="shared" si="8"/>
        <v>1.689189189189189</v>
      </c>
      <c r="AC20" s="9">
        <f t="shared" si="9"/>
        <v>1.7247326664367024</v>
      </c>
      <c r="AD20" s="9">
        <f t="shared" si="10"/>
        <v>1.654533421575116</v>
      </c>
      <c r="AE20" s="9">
        <f t="shared" si="11"/>
        <v>1.6911301015254894</v>
      </c>
      <c r="AF20" s="9">
        <f t="shared" si="12"/>
        <v>1.7247326664367024</v>
      </c>
      <c r="AG20" s="9">
        <f t="shared" si="13"/>
        <v>1.654533421575116</v>
      </c>
      <c r="AH20" s="9">
        <f t="shared" si="14"/>
        <v>1.71939477303989</v>
      </c>
      <c r="AI20" s="9">
        <f t="shared" si="15"/>
        <v>1.6931933626820181</v>
      </c>
      <c r="AJ20" s="9">
        <f t="shared" si="16"/>
        <v>1.6977928692699491</v>
      </c>
      <c r="AK20" s="9">
        <f t="shared" si="17"/>
        <v>1.6655562958027981</v>
      </c>
      <c r="AL20" s="9">
        <f t="shared" si="18"/>
        <v>1.6939843251986637</v>
      </c>
      <c r="AM20" s="9">
        <f t="shared" si="19"/>
        <v>1.71939477303989</v>
      </c>
      <c r="AN20" s="9">
        <f t="shared" si="20"/>
        <v>1.6655562958027981</v>
      </c>
      <c r="AO20" s="9">
        <v>0.8</v>
      </c>
      <c r="AP20" s="9">
        <v>20.6</v>
      </c>
      <c r="AQ20" s="8">
        <v>8.1</v>
      </c>
      <c r="AR20" s="15">
        <v>0.5</v>
      </c>
      <c r="AS20" s="15">
        <v>19.899999999999999</v>
      </c>
      <c r="AT20" s="15">
        <v>7.1</v>
      </c>
      <c r="AU20" s="8">
        <v>74</v>
      </c>
      <c r="AV20" s="8">
        <v>118</v>
      </c>
      <c r="AW20" s="8">
        <v>72</v>
      </c>
      <c r="AX20" s="8">
        <v>88</v>
      </c>
      <c r="AY20" s="8">
        <v>124</v>
      </c>
      <c r="AZ20" s="8">
        <v>87</v>
      </c>
      <c r="BA20" s="16"/>
      <c r="BB20" s="16"/>
      <c r="BC20" s="16"/>
      <c r="BD20" s="16"/>
    </row>
    <row r="21" spans="1:56" x14ac:dyDescent="0.2">
      <c r="A21" s="8">
        <v>20</v>
      </c>
      <c r="B21" s="8" t="s">
        <v>10</v>
      </c>
      <c r="C21" s="11">
        <v>17.051334702258728</v>
      </c>
      <c r="D21" s="14" t="s">
        <v>58</v>
      </c>
      <c r="E21" s="15">
        <v>59.8</v>
      </c>
      <c r="F21" s="8">
        <v>1.65</v>
      </c>
      <c r="G21" s="9">
        <f t="shared" si="0"/>
        <v>21.96510560146924</v>
      </c>
      <c r="H21" s="8" t="s">
        <v>9</v>
      </c>
      <c r="I21" s="9">
        <v>28.74</v>
      </c>
      <c r="J21" s="9" t="s">
        <v>13</v>
      </c>
      <c r="K21" s="22"/>
      <c r="L21" s="30">
        <v>635</v>
      </c>
      <c r="M21" s="26">
        <v>29.87</v>
      </c>
      <c r="N21" s="9">
        <v>30.36</v>
      </c>
      <c r="O21" s="9">
        <v>30.08</v>
      </c>
      <c r="P21" s="9">
        <v>30.73</v>
      </c>
      <c r="Q21" s="9">
        <f t="shared" si="1"/>
        <v>30.26</v>
      </c>
      <c r="R21" s="9">
        <f t="shared" si="21"/>
        <v>29.87</v>
      </c>
      <c r="S21" s="9">
        <f t="shared" si="3"/>
        <v>30.73</v>
      </c>
      <c r="T21" s="9">
        <v>29.6</v>
      </c>
      <c r="U21" s="9">
        <v>30.1</v>
      </c>
      <c r="V21" s="9">
        <v>29.77</v>
      </c>
      <c r="W21" s="9">
        <v>30.26</v>
      </c>
      <c r="X21" s="9">
        <f t="shared" si="4"/>
        <v>29.932500000000001</v>
      </c>
      <c r="Y21" s="9">
        <f t="shared" si="5"/>
        <v>29.6</v>
      </c>
      <c r="Z21" s="9">
        <f t="shared" si="6"/>
        <v>30.26</v>
      </c>
      <c r="AA21" s="9">
        <f t="shared" si="7"/>
        <v>1.6739203213927016</v>
      </c>
      <c r="AB21" s="9">
        <f t="shared" si="8"/>
        <v>1.6469038208168643</v>
      </c>
      <c r="AC21" s="9">
        <f t="shared" si="9"/>
        <v>1.6622340425531916</v>
      </c>
      <c r="AD21" s="9">
        <f t="shared" si="10"/>
        <v>1.6270745200130166</v>
      </c>
      <c r="AE21" s="9">
        <f t="shared" si="11"/>
        <v>1.6525331761939435</v>
      </c>
      <c r="AF21" s="9">
        <f t="shared" si="12"/>
        <v>1.6739203213927016</v>
      </c>
      <c r="AG21" s="9">
        <f t="shared" si="13"/>
        <v>1.6270745200130166</v>
      </c>
      <c r="AH21" s="9">
        <f t="shared" si="14"/>
        <v>1.689189189189189</v>
      </c>
      <c r="AI21" s="9">
        <f t="shared" si="15"/>
        <v>1.6611295681063123</v>
      </c>
      <c r="AJ21" s="9">
        <f t="shared" si="16"/>
        <v>1.6795431642593215</v>
      </c>
      <c r="AK21" s="9">
        <f t="shared" si="17"/>
        <v>1.6523463317911433</v>
      </c>
      <c r="AL21" s="9">
        <f t="shared" si="18"/>
        <v>1.6705520633364916</v>
      </c>
      <c r="AM21" s="9">
        <f t="shared" si="19"/>
        <v>1.689189189189189</v>
      </c>
      <c r="AN21" s="9">
        <f t="shared" si="20"/>
        <v>1.6523463317911433</v>
      </c>
      <c r="AO21" s="9">
        <v>1.3</v>
      </c>
      <c r="AP21" s="9">
        <v>14.5</v>
      </c>
      <c r="AQ21" s="8">
        <v>3.3</v>
      </c>
      <c r="AR21" s="15">
        <v>1.1000000000000001</v>
      </c>
      <c r="AS21" s="15">
        <v>19.5</v>
      </c>
      <c r="AT21" s="15">
        <v>2.7</v>
      </c>
      <c r="AU21" s="8">
        <v>86</v>
      </c>
      <c r="AV21" s="8">
        <v>113</v>
      </c>
      <c r="AW21" s="8">
        <v>91</v>
      </c>
      <c r="AX21" s="8">
        <v>85</v>
      </c>
      <c r="AY21" s="8">
        <v>100</v>
      </c>
      <c r="AZ21" s="8">
        <v>77</v>
      </c>
      <c r="BA21" s="16"/>
      <c r="BB21" s="16"/>
      <c r="BC21" s="16"/>
      <c r="BD21" s="16"/>
    </row>
    <row r="22" spans="1:56" x14ac:dyDescent="0.2">
      <c r="A22" s="8">
        <v>21</v>
      </c>
      <c r="B22" s="8" t="s">
        <v>10</v>
      </c>
      <c r="C22" s="11">
        <v>16.941820670773442</v>
      </c>
      <c r="D22" s="14" t="s">
        <v>58</v>
      </c>
      <c r="E22" s="15">
        <v>51</v>
      </c>
      <c r="F22" s="8">
        <v>1.63</v>
      </c>
      <c r="G22" s="9">
        <f t="shared" si="0"/>
        <v>19.195302796492154</v>
      </c>
      <c r="H22" s="8" t="s">
        <v>9</v>
      </c>
      <c r="I22" s="9">
        <v>28.78</v>
      </c>
      <c r="J22" s="9"/>
      <c r="K22" s="22"/>
      <c r="L22" s="30">
        <v>552</v>
      </c>
      <c r="M22" s="26">
        <v>30.49</v>
      </c>
      <c r="N22" s="9">
        <v>34.479999999999997</v>
      </c>
      <c r="O22" s="9">
        <v>33.56</v>
      </c>
      <c r="P22" s="9">
        <v>33.28</v>
      </c>
      <c r="Q22" s="9">
        <f t="shared" si="1"/>
        <v>32.952500000000001</v>
      </c>
      <c r="R22" s="9">
        <f t="shared" si="21"/>
        <v>30.49</v>
      </c>
      <c r="S22" s="9">
        <f t="shared" si="3"/>
        <v>34.479999999999997</v>
      </c>
      <c r="T22" s="9">
        <v>30.54</v>
      </c>
      <c r="U22" s="9">
        <v>33.380000000000003</v>
      </c>
      <c r="V22" s="9">
        <v>34.1</v>
      </c>
      <c r="W22" s="9">
        <v>35.44</v>
      </c>
      <c r="X22" s="9">
        <f t="shared" si="4"/>
        <v>33.365000000000002</v>
      </c>
      <c r="Y22" s="9">
        <f t="shared" si="5"/>
        <v>30.54</v>
      </c>
      <c r="Z22" s="9">
        <f t="shared" si="6"/>
        <v>35.44</v>
      </c>
      <c r="AA22" s="9">
        <f t="shared" si="7"/>
        <v>1.6398819285011481</v>
      </c>
      <c r="AB22" s="9">
        <f t="shared" si="8"/>
        <v>1.4501160092807426</v>
      </c>
      <c r="AC22" s="9">
        <f t="shared" si="9"/>
        <v>1.4898688915375446</v>
      </c>
      <c r="AD22" s="9">
        <f t="shared" si="10"/>
        <v>1.502403846153846</v>
      </c>
      <c r="AE22" s="9">
        <f t="shared" si="11"/>
        <v>1.5205676688683203</v>
      </c>
      <c r="AF22" s="9">
        <f t="shared" si="12"/>
        <v>1.6398819285011481</v>
      </c>
      <c r="AG22" s="9">
        <f t="shared" si="13"/>
        <v>1.4501160092807426</v>
      </c>
      <c r="AH22" s="9">
        <f t="shared" si="14"/>
        <v>1.6371971185330714</v>
      </c>
      <c r="AI22" s="9">
        <f t="shared" si="15"/>
        <v>1.4979029358897542</v>
      </c>
      <c r="AJ22" s="9">
        <f t="shared" si="16"/>
        <v>1.466275659824047</v>
      </c>
      <c r="AK22" s="9">
        <f t="shared" si="17"/>
        <v>1.4108352144469527</v>
      </c>
      <c r="AL22" s="9">
        <f t="shared" si="18"/>
        <v>1.5030527321734564</v>
      </c>
      <c r="AM22" s="9">
        <f t="shared" si="19"/>
        <v>1.6371971185330714</v>
      </c>
      <c r="AN22" s="9">
        <f t="shared" si="20"/>
        <v>1.4108352144469527</v>
      </c>
      <c r="AO22" s="9">
        <v>1</v>
      </c>
      <c r="AP22" s="9">
        <v>17.7</v>
      </c>
      <c r="AQ22" s="8">
        <v>5.8</v>
      </c>
      <c r="AR22" s="15">
        <v>1.5</v>
      </c>
      <c r="AS22" s="15">
        <v>17.600000000000001</v>
      </c>
      <c r="AT22" s="15">
        <v>11.2</v>
      </c>
      <c r="AU22" s="8">
        <v>154</v>
      </c>
      <c r="AV22" s="8">
        <v>175</v>
      </c>
      <c r="AW22" s="8">
        <v>108</v>
      </c>
      <c r="AX22" s="8">
        <v>92</v>
      </c>
      <c r="AY22" s="8">
        <v>146</v>
      </c>
      <c r="AZ22" s="8">
        <v>97</v>
      </c>
      <c r="BA22" s="16"/>
      <c r="BB22" s="16"/>
      <c r="BC22" s="16"/>
      <c r="BD22" s="16"/>
    </row>
    <row r="23" spans="1:56" x14ac:dyDescent="0.2">
      <c r="A23" s="8"/>
      <c r="B23" s="8"/>
      <c r="C23" s="9"/>
      <c r="D23" s="8"/>
      <c r="E23" s="8"/>
      <c r="F23" s="8"/>
      <c r="G23" s="8"/>
      <c r="H23" s="8"/>
      <c r="I23" s="8"/>
      <c r="J23" s="8"/>
      <c r="K23" s="21"/>
      <c r="L23" s="8"/>
      <c r="M23" s="2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16"/>
      <c r="BB23" s="16"/>
      <c r="BC23" s="16"/>
      <c r="BD23" s="16"/>
    </row>
    <row r="24" spans="1:56" x14ac:dyDescent="0.2">
      <c r="A24" s="8"/>
      <c r="B24" s="8"/>
      <c r="C24" s="9"/>
      <c r="D24" s="8"/>
      <c r="E24" s="8"/>
      <c r="F24" s="8"/>
      <c r="G24" s="8"/>
      <c r="H24" s="8"/>
      <c r="I24" s="8"/>
      <c r="J24" s="8"/>
      <c r="K24" s="21"/>
      <c r="L24" s="8"/>
      <c r="M24" s="27"/>
      <c r="N24" s="8"/>
      <c r="O24" s="8"/>
      <c r="P24" s="8"/>
      <c r="Q24" s="9"/>
      <c r="R24" s="15"/>
      <c r="S24" s="9"/>
      <c r="T24" s="8"/>
      <c r="U24" s="8"/>
      <c r="V24" s="8"/>
      <c r="W24" s="8"/>
      <c r="X24" s="9"/>
      <c r="Y24" s="9"/>
      <c r="Z24" s="9"/>
      <c r="AA24" s="8"/>
      <c r="AB24" s="8"/>
      <c r="AC24" s="8"/>
      <c r="AD24" s="8"/>
      <c r="AE24" s="8"/>
      <c r="AF24" s="9"/>
      <c r="AG24" s="9"/>
      <c r="AH24" s="8"/>
      <c r="AI24" s="8"/>
      <c r="AJ24" s="8"/>
      <c r="AK24" s="8"/>
      <c r="AL24" s="8"/>
      <c r="AM24" s="9"/>
      <c r="AN24" s="9"/>
      <c r="AO24" s="8"/>
      <c r="AP24" s="8"/>
      <c r="AQ24" s="8"/>
      <c r="AR24" s="8"/>
      <c r="AS24" s="8"/>
      <c r="AT24" s="8"/>
      <c r="AU24" s="15"/>
      <c r="AV24" s="15"/>
      <c r="AW24" s="15"/>
      <c r="AX24" s="8"/>
      <c r="AY24" s="8"/>
      <c r="AZ24" s="8"/>
      <c r="BA24" s="16"/>
      <c r="BB24" s="16"/>
      <c r="BC24" s="16"/>
      <c r="BD24" s="16"/>
    </row>
    <row r="25" spans="1:56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23"/>
      <c r="L25" s="4"/>
      <c r="M25" s="28"/>
      <c r="N25" s="4"/>
      <c r="O25" s="4"/>
      <c r="P25" s="4"/>
      <c r="Q25" s="4"/>
      <c r="R25" s="19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6"/>
      <c r="AG25" s="6"/>
      <c r="AH25" s="4"/>
      <c r="AI25" s="4"/>
      <c r="AJ25" s="4"/>
      <c r="AK25" s="4"/>
      <c r="AL25" s="4"/>
      <c r="AM25" s="6"/>
      <c r="AN25" s="6"/>
      <c r="AO25" s="4"/>
      <c r="AP25" s="4"/>
      <c r="AQ25" s="19"/>
      <c r="AR25" s="19"/>
      <c r="AS25" s="19"/>
      <c r="AT25" s="4"/>
      <c r="AU25" s="19"/>
      <c r="AV25" s="19"/>
      <c r="AW25" s="19"/>
      <c r="AX25" s="4"/>
      <c r="AY25" s="4"/>
      <c r="AZ25" s="4"/>
    </row>
    <row r="26" spans="1:56" x14ac:dyDescent="0.2">
      <c r="A26" s="4"/>
      <c r="B26" s="4"/>
      <c r="C26" s="6"/>
      <c r="D26" s="4"/>
      <c r="E26" s="4"/>
      <c r="F26" s="4"/>
      <c r="G26" s="4"/>
      <c r="H26" s="4"/>
      <c r="I26" s="4"/>
      <c r="J26" s="4"/>
      <c r="K26" s="23"/>
      <c r="L26" s="4"/>
      <c r="M26" s="28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19"/>
      <c r="AR26" s="19"/>
      <c r="AS26" s="19"/>
      <c r="AT26" s="4"/>
      <c r="AU26" s="4"/>
      <c r="AV26" s="4"/>
      <c r="AW26" s="4"/>
      <c r="AX26" s="4"/>
      <c r="AY26" s="4"/>
      <c r="AZ26" s="4"/>
    </row>
    <row r="27" spans="1:56" x14ac:dyDescent="0.2">
      <c r="A27" s="4"/>
      <c r="B27" s="4"/>
      <c r="C27" s="6"/>
      <c r="D27" s="4"/>
      <c r="E27" s="4"/>
      <c r="F27" s="4"/>
      <c r="G27" s="4"/>
      <c r="H27" s="4"/>
      <c r="I27" s="4"/>
      <c r="J27" s="4"/>
      <c r="K27" s="23"/>
      <c r="L27" s="4"/>
      <c r="M27" s="2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6" x14ac:dyDescent="0.2">
      <c r="A28" s="4"/>
      <c r="B28" s="4"/>
      <c r="C28" s="6"/>
      <c r="D28" s="4"/>
      <c r="E28" s="4"/>
      <c r="F28" s="4"/>
      <c r="G28" s="4"/>
      <c r="H28" s="4"/>
      <c r="I28" s="4"/>
      <c r="J28" s="4"/>
      <c r="K28" s="23"/>
      <c r="L28" s="4"/>
      <c r="M28" s="2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6" x14ac:dyDescent="0.2">
      <c r="A29" s="4"/>
      <c r="B29" s="4"/>
      <c r="C29" s="6"/>
      <c r="D29" s="4"/>
      <c r="E29" s="4"/>
      <c r="F29" s="4"/>
      <c r="G29" s="4"/>
      <c r="H29" s="4"/>
      <c r="I29" s="4"/>
      <c r="J29" s="4"/>
      <c r="K29" s="23"/>
      <c r="L29" s="4"/>
      <c r="M29" s="2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6" x14ac:dyDescent="0.2">
      <c r="A30" s="4"/>
      <c r="B30" s="4"/>
      <c r="C30" s="6"/>
      <c r="D30" s="4"/>
      <c r="E30" s="4"/>
      <c r="F30" s="4"/>
      <c r="G30" s="4"/>
      <c r="H30" s="4"/>
      <c r="I30" s="4"/>
      <c r="J30" s="4"/>
      <c r="K30" s="23"/>
      <c r="L30" s="4"/>
      <c r="M30" s="28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6" x14ac:dyDescent="0.2">
      <c r="A31" s="4"/>
      <c r="B31" s="4"/>
      <c r="C31" s="6"/>
      <c r="D31" s="4"/>
      <c r="E31" s="4"/>
      <c r="F31" s="4"/>
      <c r="G31" s="4"/>
      <c r="H31" s="4"/>
      <c r="I31" s="4"/>
      <c r="J31" s="4"/>
      <c r="K31" s="23"/>
      <c r="L31" s="4"/>
      <c r="M31" s="28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6" x14ac:dyDescent="0.2">
      <c r="A32" s="4"/>
      <c r="B32" s="4"/>
      <c r="C32" s="6"/>
      <c r="D32" s="4"/>
      <c r="E32" s="4"/>
      <c r="F32" s="4"/>
      <c r="G32" s="4"/>
      <c r="H32" s="4"/>
      <c r="I32" s="4"/>
      <c r="J32" s="4"/>
      <c r="K32" s="23"/>
      <c r="L32" s="4"/>
      <c r="M32" s="28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x14ac:dyDescent="0.2">
      <c r="A33" s="4"/>
      <c r="B33" s="4"/>
      <c r="C33" s="6"/>
      <c r="D33" s="4"/>
      <c r="E33" s="4"/>
      <c r="F33" s="4"/>
      <c r="G33" s="4"/>
      <c r="H33" s="4"/>
      <c r="I33" s="4"/>
      <c r="J33" s="4"/>
      <c r="K33" s="23"/>
      <c r="L33" s="4"/>
      <c r="M33" s="28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x14ac:dyDescent="0.2">
      <c r="A34" s="4"/>
      <c r="B34" s="4"/>
      <c r="C34" s="6"/>
      <c r="D34" s="4"/>
      <c r="E34" s="4"/>
      <c r="F34" s="4"/>
      <c r="G34" s="4"/>
      <c r="H34" s="4"/>
      <c r="I34" s="4"/>
      <c r="J34" s="4"/>
      <c r="K34" s="23"/>
      <c r="L34" s="4"/>
      <c r="M34" s="28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x14ac:dyDescent="0.2">
      <c r="A35" s="4"/>
      <c r="B35" s="4"/>
      <c r="C35" s="6"/>
      <c r="D35" s="4"/>
      <c r="E35" s="4"/>
      <c r="F35" s="4"/>
      <c r="G35" s="4"/>
      <c r="H35" s="4"/>
      <c r="I35" s="4"/>
      <c r="J35" s="4"/>
      <c r="K35" s="23"/>
      <c r="L35" s="4"/>
      <c r="M35" s="28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x14ac:dyDescent="0.2">
      <c r="A36" s="4"/>
      <c r="B36" s="4"/>
      <c r="C36" s="6"/>
      <c r="D36" s="4"/>
      <c r="E36" s="4"/>
      <c r="F36" s="4"/>
      <c r="G36" s="4"/>
      <c r="H36" s="4"/>
      <c r="I36" s="4"/>
      <c r="J36" s="4"/>
      <c r="K36" s="23"/>
      <c r="L36" s="4"/>
      <c r="M36" s="28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x14ac:dyDescent="0.2">
      <c r="A37" s="4"/>
      <c r="B37" s="4"/>
      <c r="C37" s="6"/>
      <c r="D37" s="4"/>
      <c r="E37" s="4"/>
      <c r="F37" s="4"/>
      <c r="G37" s="4"/>
      <c r="H37" s="4"/>
      <c r="I37" s="4"/>
      <c r="J37" s="4"/>
      <c r="K37" s="23"/>
      <c r="L37" s="4"/>
      <c r="M37" s="28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</sheetData>
  <sortState xmlns:xlrd2="http://schemas.microsoft.com/office/spreadsheetml/2017/richdata2" ref="A2:AZ38">
    <sortCondition ref="A1:A38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Antigoni Kypraiou</dc:creator>
  <cp:lastModifiedBy>Antigoni Kypraiou</cp:lastModifiedBy>
  <dcterms:created xsi:type="dcterms:W3CDTF">2025-05-10T17:54:40Z</dcterms:created>
  <dcterms:modified xsi:type="dcterms:W3CDTF">2025-06-14T09:06:34Z</dcterms:modified>
</cp:coreProperties>
</file>