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ean\Dropbox\Έρευνες\Φωτεινή Δάντση\"/>
    </mc:Choice>
  </mc:AlternateContent>
  <xr:revisionPtr revIDLastSave="0" documentId="13_ncr:1_{F035D2E4-68ED-4A05-9CBC-6B8E49B54C1F}" xr6:coauthVersionLast="47" xr6:coauthVersionMax="47" xr10:uidLastSave="{00000000-0000-0000-0000-000000000000}"/>
  <bookViews>
    <workbookView xWindow="1930" yWindow="60" windowWidth="23060" windowHeight="13360" xr2:uid="{51373C76-EA3B-46FD-BEC4-9E70D46E4E87}"/>
  </bookViews>
  <sheets>
    <sheet name="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2" i="2" l="1"/>
  <c r="BB2" i="2"/>
  <c r="BC3" i="2"/>
  <c r="BC4" i="2"/>
  <c r="BC5" i="2"/>
  <c r="BC6" i="2"/>
  <c r="BC7" i="2"/>
  <c r="BC8" i="2"/>
  <c r="BC9" i="2"/>
  <c r="BC10" i="2"/>
  <c r="BC11" i="2"/>
  <c r="BC12" i="2"/>
  <c r="BC13" i="2"/>
  <c r="BC14" i="2"/>
  <c r="BC15" i="2"/>
  <c r="BC16" i="2"/>
  <c r="BC17" i="2"/>
  <c r="BB3" i="2"/>
  <c r="BB4" i="2"/>
  <c r="BB5" i="2"/>
  <c r="BB6" i="2"/>
  <c r="BB7" i="2"/>
  <c r="BB8" i="2"/>
  <c r="BB9" i="2"/>
  <c r="BB10" i="2"/>
  <c r="BB11" i="2"/>
  <c r="BB12" i="2"/>
  <c r="BB13" i="2"/>
  <c r="BB14" i="2"/>
  <c r="BB15" i="2"/>
  <c r="BB16" i="2"/>
  <c r="BB17" i="2"/>
  <c r="AM2" i="2"/>
  <c r="BF3" i="2"/>
  <c r="BF4" i="2"/>
  <c r="BF5" i="2"/>
  <c r="BF6" i="2"/>
  <c r="BF7" i="2"/>
  <c r="BF8" i="2"/>
  <c r="BF9" i="2"/>
  <c r="BF10" i="2"/>
  <c r="BF11" i="2"/>
  <c r="BF12" i="2"/>
  <c r="BF13" i="2"/>
  <c r="BF14" i="2"/>
  <c r="BF15" i="2"/>
  <c r="BF16" i="2"/>
  <c r="BF17" i="2"/>
  <c r="BF2" i="2"/>
  <c r="BH2" i="2" s="1"/>
  <c r="BJ2" i="2" s="1"/>
  <c r="BE3" i="2"/>
  <c r="BE4" i="2"/>
  <c r="BE5" i="2"/>
  <c r="BE6" i="2"/>
  <c r="BE7" i="2"/>
  <c r="BE8" i="2"/>
  <c r="BE9" i="2"/>
  <c r="BE10" i="2"/>
  <c r="BE11" i="2"/>
  <c r="BE12" i="2"/>
  <c r="BE13" i="2"/>
  <c r="BE14" i="2"/>
  <c r="BE15" i="2"/>
  <c r="BE16" i="2"/>
  <c r="BE17" i="2"/>
  <c r="BE2" i="2"/>
  <c r="AQ2" i="2"/>
  <c r="AR3" i="2"/>
  <c r="AR4" i="2"/>
  <c r="AR5" i="2"/>
  <c r="AR6" i="2"/>
  <c r="AR7" i="2"/>
  <c r="AR8" i="2"/>
  <c r="AR9" i="2"/>
  <c r="AR10" i="2"/>
  <c r="AR11" i="2"/>
  <c r="AR12" i="2"/>
  <c r="AR13" i="2"/>
  <c r="AR14" i="2"/>
  <c r="AR15" i="2"/>
  <c r="AR16" i="2"/>
  <c r="AR17" i="2"/>
  <c r="AR2" i="2"/>
  <c r="AQ3" i="2"/>
  <c r="AQ4" i="2"/>
  <c r="AQ5" i="2"/>
  <c r="AQ6" i="2"/>
  <c r="AQ7" i="2"/>
  <c r="AQ8" i="2"/>
  <c r="AQ9" i="2"/>
  <c r="AQ10" i="2"/>
  <c r="AQ11" i="2"/>
  <c r="AQ12" i="2"/>
  <c r="AQ13" i="2"/>
  <c r="AQ14" i="2"/>
  <c r="AQ15" i="2"/>
  <c r="AQ16" i="2"/>
  <c r="AQ17" i="2"/>
  <c r="AN4" i="2"/>
  <c r="AN5" i="2"/>
  <c r="AN6" i="2"/>
  <c r="AN7" i="2"/>
  <c r="AN8" i="2"/>
  <c r="AN9" i="2"/>
  <c r="AN10" i="2"/>
  <c r="AN11" i="2"/>
  <c r="AN12" i="2"/>
  <c r="AN13" i="2"/>
  <c r="AN14" i="2"/>
  <c r="AN15" i="2"/>
  <c r="AN16" i="2"/>
  <c r="AN17" i="2"/>
  <c r="AN3" i="2"/>
  <c r="AN2" i="2"/>
  <c r="AM3" i="2"/>
  <c r="AM4" i="2"/>
  <c r="AM5" i="2"/>
  <c r="AM6" i="2"/>
  <c r="AM7" i="2"/>
  <c r="AM8" i="2"/>
  <c r="AM9" i="2"/>
  <c r="AM10" i="2"/>
  <c r="AM11" i="2"/>
  <c r="AM12" i="2"/>
  <c r="AM13" i="2"/>
  <c r="AM14" i="2"/>
  <c r="AM15" i="2"/>
  <c r="AM16" i="2"/>
  <c r="AM17" i="2"/>
  <c r="AP2" i="2"/>
  <c r="Z3" i="2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2" i="2"/>
  <c r="Y3" i="2"/>
  <c r="Y4" i="2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2" i="2"/>
  <c r="V3" i="2"/>
  <c r="V4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2" i="2"/>
  <c r="U3" i="2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2" i="2"/>
  <c r="R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2" i="2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2" i="2"/>
  <c r="AP17" i="2"/>
  <c r="H17" i="2"/>
  <c r="G17" i="2"/>
  <c r="AP16" i="2"/>
  <c r="H16" i="2"/>
  <c r="G16" i="2"/>
  <c r="AP15" i="2"/>
  <c r="H15" i="2"/>
  <c r="G15" i="2"/>
  <c r="AP14" i="2"/>
  <c r="H14" i="2"/>
  <c r="G14" i="2"/>
  <c r="AP13" i="2"/>
  <c r="H13" i="2"/>
  <c r="G13" i="2"/>
  <c r="AP12" i="2"/>
  <c r="H12" i="2"/>
  <c r="G12" i="2"/>
  <c r="AP11" i="2"/>
  <c r="H11" i="2"/>
  <c r="G11" i="2"/>
  <c r="AP10" i="2"/>
  <c r="H10" i="2"/>
  <c r="G10" i="2"/>
  <c r="AP9" i="2"/>
  <c r="H9" i="2"/>
  <c r="G9" i="2"/>
  <c r="AP8" i="2"/>
  <c r="H8" i="2"/>
  <c r="G8" i="2"/>
  <c r="AP7" i="2"/>
  <c r="H7" i="2"/>
  <c r="G7" i="2"/>
  <c r="AP6" i="2"/>
  <c r="H6" i="2"/>
  <c r="G6" i="2"/>
  <c r="AP5" i="2"/>
  <c r="H5" i="2"/>
  <c r="G5" i="2"/>
  <c r="AP4" i="2"/>
  <c r="H4" i="2"/>
  <c r="G4" i="2"/>
  <c r="AP3" i="2"/>
  <c r="H3" i="2"/>
  <c r="G3" i="2"/>
  <c r="H2" i="2"/>
  <c r="G2" i="2"/>
  <c r="BG17" i="2" l="1"/>
  <c r="BG9" i="2"/>
  <c r="BH3" i="2"/>
  <c r="BH14" i="2"/>
  <c r="BG12" i="2"/>
  <c r="BG4" i="2"/>
  <c r="BG11" i="2"/>
  <c r="BG3" i="2"/>
  <c r="BH17" i="2"/>
  <c r="BH9" i="2"/>
  <c r="BH16" i="2"/>
  <c r="BG15" i="2"/>
  <c r="BG7" i="2"/>
  <c r="BG14" i="2"/>
  <c r="BG6" i="2"/>
  <c r="BH6" i="2"/>
  <c r="BG16" i="2"/>
  <c r="BG8" i="2"/>
  <c r="BG5" i="2"/>
  <c r="BH5" i="2"/>
  <c r="BH12" i="2"/>
  <c r="BH4" i="2"/>
  <c r="BH11" i="2"/>
  <c r="BH8" i="2"/>
  <c r="BH13" i="2"/>
  <c r="BH15" i="2"/>
  <c r="BG10" i="2"/>
  <c r="BH10" i="2"/>
  <c r="BG13" i="2"/>
  <c r="BH7" i="2"/>
  <c r="BG2" i="2"/>
  <c r="AS8" i="2"/>
  <c r="AU8" i="2" s="1"/>
  <c r="AS16" i="2"/>
  <c r="AU16" i="2" s="1"/>
  <c r="AS13" i="2"/>
  <c r="AU13" i="2" s="1"/>
  <c r="AT14" i="2"/>
  <c r="AV14" i="2" s="1"/>
  <c r="AS12" i="2"/>
  <c r="AU12" i="2" s="1"/>
  <c r="AS4" i="2"/>
  <c r="AU4" i="2" s="1"/>
  <c r="AT13" i="2"/>
  <c r="AV13" i="2" s="1"/>
  <c r="AT5" i="2"/>
  <c r="AV5" i="2" s="1"/>
  <c r="AS7" i="2"/>
  <c r="AU7" i="2" s="1"/>
  <c r="AT6" i="2"/>
  <c r="AV6" i="2" s="1"/>
  <c r="AS15" i="2"/>
  <c r="AU15" i="2" s="1"/>
  <c r="AS5" i="2"/>
  <c r="AU5" i="2" s="1"/>
  <c r="AS14" i="2"/>
  <c r="AU14" i="2" s="1"/>
  <c r="AS6" i="2"/>
  <c r="AU6" i="2" s="1"/>
  <c r="AS3" i="2"/>
  <c r="AU3" i="2" s="1"/>
  <c r="AT12" i="2"/>
  <c r="AV12" i="2" s="1"/>
  <c r="AT4" i="2"/>
  <c r="AV4" i="2" s="1"/>
  <c r="AS10" i="2"/>
  <c r="AU10" i="2" s="1"/>
  <c r="AT2" i="2"/>
  <c r="AV2" i="2" s="1"/>
  <c r="AS17" i="2"/>
  <c r="AU17" i="2" s="1"/>
  <c r="AS9" i="2"/>
  <c r="AU9" i="2" s="1"/>
  <c r="AS11" i="2"/>
  <c r="AU11" i="2" s="1"/>
  <c r="AT17" i="2"/>
  <c r="AV17" i="2" s="1"/>
  <c r="AT9" i="2"/>
  <c r="AV9" i="2" s="1"/>
  <c r="AT3" i="2"/>
  <c r="AV3" i="2" s="1"/>
  <c r="AT11" i="2"/>
  <c r="AV11" i="2" s="1"/>
  <c r="AT10" i="2"/>
  <c r="AV10" i="2" s="1"/>
  <c r="AT8" i="2"/>
  <c r="AV8" i="2" s="1"/>
  <c r="AT15" i="2"/>
  <c r="AV15" i="2" s="1"/>
  <c r="AT7" i="2"/>
  <c r="AV7" i="2" s="1"/>
  <c r="AT16" i="2"/>
  <c r="AV16" i="2" s="1"/>
  <c r="AS2" i="2"/>
  <c r="AU2" i="2" s="1"/>
  <c r="BI2" i="2" l="1"/>
  <c r="BJ16" i="2"/>
  <c r="BJ15" i="2"/>
  <c r="BJ10" i="2"/>
  <c r="BJ12" i="2"/>
  <c r="BI7" i="2"/>
  <c r="BI12" i="2"/>
  <c r="BI10" i="2"/>
  <c r="BI8" i="2"/>
  <c r="BJ17" i="2"/>
  <c r="BJ8" i="2"/>
  <c r="BJ6" i="2"/>
  <c r="BI3" i="2"/>
  <c r="BJ5" i="2"/>
  <c r="BJ14" i="2"/>
  <c r="BI5" i="2"/>
  <c r="BJ9" i="2"/>
  <c r="BJ13" i="2"/>
  <c r="BI17" i="2"/>
  <c r="BJ7" i="2"/>
  <c r="BJ11" i="2"/>
  <c r="BI6" i="2"/>
  <c r="BI11" i="2"/>
  <c r="BI15" i="2"/>
  <c r="BJ3" i="2"/>
  <c r="BI9" i="2"/>
  <c r="BI16" i="2"/>
  <c r="BI13" i="2"/>
  <c r="BJ4" i="2"/>
  <c r="BI14" i="2"/>
  <c r="BI4" i="2"/>
</calcChain>
</file>

<file path=xl/sharedStrings.xml><?xml version="1.0" encoding="utf-8"?>
<sst xmlns="http://schemas.openxmlformats.org/spreadsheetml/2006/main" count="80" uniqueCount="66">
  <si>
    <t>Sex</t>
  </si>
  <si>
    <t>F</t>
  </si>
  <si>
    <t>M</t>
  </si>
  <si>
    <t>Age</t>
  </si>
  <si>
    <t>Height(m)</t>
  </si>
  <si>
    <t>A/A</t>
  </si>
  <si>
    <r>
      <t>BMI before (kg/m</t>
    </r>
    <r>
      <rPr>
        <vertAlign val="superscript"/>
        <sz val="11"/>
        <color theme="1"/>
        <rFont val="Calibri"/>
        <family val="2"/>
        <charset val="161"/>
        <scheme val="minor"/>
      </rPr>
      <t>2</t>
    </r>
    <r>
      <rPr>
        <sz val="11"/>
        <color theme="1"/>
        <rFont val="Calibri"/>
        <family val="2"/>
        <charset val="161"/>
        <scheme val="minor"/>
      </rPr>
      <t>)</t>
    </r>
  </si>
  <si>
    <r>
      <t>BMI after (kg/m</t>
    </r>
    <r>
      <rPr>
        <vertAlign val="superscript"/>
        <sz val="11"/>
        <color theme="1"/>
        <rFont val="Calibri"/>
        <family val="2"/>
        <charset val="161"/>
        <scheme val="minor"/>
      </rPr>
      <t>2</t>
    </r>
    <r>
      <rPr>
        <sz val="11"/>
        <color theme="1"/>
        <rFont val="Calibri"/>
        <family val="2"/>
        <charset val="161"/>
        <scheme val="minor"/>
      </rPr>
      <t>)</t>
    </r>
  </si>
  <si>
    <t>Waist circumference before (cm)</t>
  </si>
  <si>
    <t>Waist circumference after (cm)</t>
  </si>
  <si>
    <t>Hip circumference before (cm)</t>
  </si>
  <si>
    <t>Hip circumference after (cm)</t>
  </si>
  <si>
    <t>Waist-to-hip ratio before</t>
  </si>
  <si>
    <t>Waist-to-hip ratio after</t>
  </si>
  <si>
    <t>Fat mass before (%)</t>
  </si>
  <si>
    <t>Fat mass after (%)</t>
  </si>
  <si>
    <t>Fat mass before (kg)</t>
  </si>
  <si>
    <t>Fat mass after (kg)</t>
  </si>
  <si>
    <t>Lean body mass before (%)</t>
  </si>
  <si>
    <t>Lean body mass after (%)</t>
  </si>
  <si>
    <t>Lean body mass before (kg)</t>
  </si>
  <si>
    <t>Lean body mass after (kg)</t>
  </si>
  <si>
    <t>Body water before (%)</t>
  </si>
  <si>
    <t>Body water after (%)</t>
  </si>
  <si>
    <t>Body water before (L)</t>
  </si>
  <si>
    <t>Body water after (L)</t>
  </si>
  <si>
    <t>Glucose before (mg/dL)</t>
  </si>
  <si>
    <t>Total cholesterol before (mg/dL)</t>
  </si>
  <si>
    <t>Triglycerides before (mg/dL)</t>
  </si>
  <si>
    <t>Post-exercise lactate before (mmol/L)</t>
  </si>
  <si>
    <t>Post-exercise lactate after (mmol/L)</t>
  </si>
  <si>
    <t>Glucose after (mg/dL)</t>
  </si>
  <si>
    <t>Total cholesterol after (mg/dL)</t>
  </si>
  <si>
    <t>Triglycerides after (mg/dL)</t>
  </si>
  <si>
    <t>tSR 2nd 25m after</t>
  </si>
  <si>
    <t>tSR 1st 25m before</t>
  </si>
  <si>
    <t>Performance 1st 25m before  (s)</t>
  </si>
  <si>
    <t>Velocity 1st 25m before (m/s)</t>
  </si>
  <si>
    <t>Performance 2nd 25m before  (s)</t>
  </si>
  <si>
    <t>tSR 2nd 25m before</t>
  </si>
  <si>
    <t>Velocity 2nd 25m before (m/s)</t>
  </si>
  <si>
    <t>Performance 50m before (s)</t>
  </si>
  <si>
    <t>Velocity 50m before (m/s)</t>
  </si>
  <si>
    <t>Stroke rate 1st 25m before (cycles/min)</t>
  </si>
  <si>
    <t>Stroke rate 2nd 25m before (cycles/min)</t>
  </si>
  <si>
    <t>Stroke length 1st 25m before (m)</t>
  </si>
  <si>
    <t>Stroke length2nd 25m before (m)</t>
  </si>
  <si>
    <t>Stroke index 1st 25m before (m x m/s)</t>
  </si>
  <si>
    <t>Stroke index 2nd 25m before (m x m/s)</t>
  </si>
  <si>
    <t>tSR 1st 25m after</t>
  </si>
  <si>
    <t>Performance 2nd 25m after (s)</t>
  </si>
  <si>
    <t>Performance 1st 25m after (s)</t>
  </si>
  <si>
    <t>Performance 50m after (s)</t>
  </si>
  <si>
    <t>Velocity 1st 25m after (m/s)</t>
  </si>
  <si>
    <t>Velocity 2nd 25m after (m/s)</t>
  </si>
  <si>
    <t>Velocity 50m after (m/s)</t>
  </si>
  <si>
    <t>Stroke rate 1st 25m after (cycles/min)</t>
  </si>
  <si>
    <t>Stroke rate 2nd 25m after (cycles/min)</t>
  </si>
  <si>
    <t>Stroke length 1st 25m after (m)</t>
  </si>
  <si>
    <t>Stroke length2nd 25m after (m)</t>
  </si>
  <si>
    <t>Stroke index 1st 25m after (m x m/s)</t>
  </si>
  <si>
    <t>Stroke index 2nd 25m after (m x m/s)</t>
  </si>
  <si>
    <t>Borg scale before</t>
  </si>
  <si>
    <t>Borg scale after</t>
  </si>
  <si>
    <t>Body mass before (kg)</t>
  </si>
  <si>
    <t>Body mass after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</si>
</sst>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4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vertAlign val="superscript"/>
      <sz val="11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1" applyFont="1"/>
    <xf numFmtId="164" fontId="0" fillId="0" borderId="0" xfId="0" applyNumberFormat="1"/>
    <xf numFmtId="1" fontId="0" fillId="0" borderId="0" xfId="0" applyNumberFormat="1"/>
    <xf numFmtId="0" fontId="0" fillId="0" borderId="0" xfId="0" applyAlignment="1">
      <alignment wrapText="1"/>
    </xf>
    <xf numFmtId="10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horizont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FA51F-6FAF-444E-B11A-F7BD0FD1FE2C}">
  <dimension ref="A1:BL17"/>
  <sheetViews>
    <sheetView tabSelected="1" zoomScale="110" zoomScaleNormal="110" workbookViewId="0">
      <selection activeCell="AW1" sqref="AW1:AW1048576"/>
    </sheetView>
  </sheetViews>
  <sheetFormatPr defaultColWidth="8.81640625" defaultRowHeight="14.5" x14ac:dyDescent="0.35"/>
  <cols>
    <col min="1" max="1" width="3.81640625" bestFit="1" customWidth="1"/>
    <col min="2" max="2" width="4.1796875" style="2" bestFit="1" customWidth="1"/>
    <col min="3" max="3" width="4.453125" style="2" bestFit="1" customWidth="1"/>
    <col min="4" max="4" width="9.90625" style="1" bestFit="1" customWidth="1"/>
    <col min="5" max="5" width="9.7265625" bestFit="1" customWidth="1"/>
    <col min="6" max="6" width="9.08984375" bestFit="1" customWidth="1"/>
    <col min="7" max="7" width="10.1796875" bestFit="1" customWidth="1"/>
    <col min="8" max="8" width="8.6328125" bestFit="1" customWidth="1"/>
    <col min="9" max="10" width="18" bestFit="1" customWidth="1"/>
    <col min="11" max="12" width="16" bestFit="1" customWidth="1"/>
    <col min="13" max="14" width="11.1796875" bestFit="1" customWidth="1"/>
    <col min="15" max="16" width="9.453125" bestFit="1" customWidth="1"/>
    <col min="17" max="18" width="9.453125" customWidth="1"/>
    <col min="19" max="19" width="14.1796875" bestFit="1" customWidth="1"/>
    <col min="20" max="20" width="12.7265625" bestFit="1" customWidth="1"/>
    <col min="21" max="21" width="14.1796875" bestFit="1" customWidth="1"/>
    <col min="22" max="22" width="13.1796875" bestFit="1" customWidth="1"/>
    <col min="23" max="24" width="10.26953125" bestFit="1" customWidth="1"/>
    <col min="25" max="26" width="10.453125" customWidth="1"/>
    <col min="27" max="27" width="13.453125" bestFit="1" customWidth="1"/>
    <col min="28" max="28" width="14.7265625" style="2" bestFit="1" customWidth="1"/>
    <col min="29" max="29" width="13.453125" style="2" bestFit="1" customWidth="1"/>
    <col min="30" max="30" width="17.90625" bestFit="1" customWidth="1"/>
    <col min="31" max="31" width="11.81640625" bestFit="1" customWidth="1"/>
    <col min="32" max="32" width="14.7265625" style="2" bestFit="1" customWidth="1"/>
    <col min="33" max="33" width="12.6328125" style="2" bestFit="1" customWidth="1"/>
    <col min="34" max="34" width="17.90625" bestFit="1" customWidth="1"/>
    <col min="35" max="35" width="13.6328125" bestFit="1" customWidth="1"/>
    <col min="36" max="36" width="14.453125" bestFit="1" customWidth="1"/>
    <col min="37" max="37" width="16" bestFit="1" customWidth="1"/>
    <col min="38" max="38" width="14.1796875" bestFit="1" customWidth="1"/>
    <col min="39" max="40" width="20.81640625" bestFit="1" customWidth="1"/>
    <col min="41" max="41" width="11.81640625" bestFit="1" customWidth="1"/>
    <col min="42" max="42" width="17.36328125" customWidth="1"/>
    <col min="43" max="43" width="17.08984375" bestFit="1" customWidth="1"/>
    <col min="44" max="44" width="17.81640625" bestFit="1" customWidth="1"/>
    <col min="45" max="46" width="17.453125" customWidth="1"/>
    <col min="47" max="47" width="18.26953125" bestFit="1" customWidth="1"/>
    <col min="48" max="48" width="19" bestFit="1" customWidth="1"/>
    <col min="49" max="49" width="15" bestFit="1" customWidth="1"/>
    <col min="50" max="50" width="15.7265625" bestFit="1" customWidth="1"/>
    <col min="51" max="51" width="18.7265625" bestFit="1" customWidth="1"/>
    <col min="52" max="52" width="14.36328125" customWidth="1"/>
    <col min="53" max="53" width="11.81640625" bestFit="1" customWidth="1"/>
    <col min="54" max="54" width="20.453125" bestFit="1" customWidth="1"/>
    <col min="55" max="55" width="21.1796875" bestFit="1" customWidth="1"/>
    <col min="56" max="56" width="15.90625" bestFit="1" customWidth="1"/>
    <col min="57" max="57" width="17.08984375" bestFit="1" customWidth="1"/>
    <col min="58" max="58" width="17.81640625" bestFit="1" customWidth="1"/>
    <col min="59" max="60" width="17.453125" customWidth="1"/>
    <col min="61" max="61" width="17.1796875" bestFit="1" customWidth="1"/>
    <col min="62" max="62" width="17.54296875" bestFit="1" customWidth="1"/>
    <col min="63" max="64" width="11.453125" bestFit="1" customWidth="1"/>
  </cols>
  <sheetData>
    <row r="1" spans="1:64" ht="32.25" customHeight="1" x14ac:dyDescent="0.35">
      <c r="A1" t="s">
        <v>5</v>
      </c>
      <c r="B1" s="2" t="s">
        <v>0</v>
      </c>
      <c r="C1" s="3" t="s">
        <v>3</v>
      </c>
      <c r="D1" s="9" t="s">
        <v>64</v>
      </c>
      <c r="E1" s="7" t="s">
        <v>65</v>
      </c>
      <c r="F1" s="7" t="s">
        <v>4</v>
      </c>
      <c r="G1" s="10" t="s">
        <v>6</v>
      </c>
      <c r="H1" s="10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8" t="s">
        <v>18</v>
      </c>
      <c r="T1" s="7" t="s">
        <v>19</v>
      </c>
      <c r="U1" s="8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10" t="s">
        <v>27</v>
      </c>
      <c r="AC1" s="10" t="s">
        <v>28</v>
      </c>
      <c r="AD1" s="7" t="s">
        <v>29</v>
      </c>
      <c r="AE1" s="7" t="s">
        <v>31</v>
      </c>
      <c r="AF1" s="10" t="s">
        <v>32</v>
      </c>
      <c r="AG1" s="10" t="s">
        <v>33</v>
      </c>
      <c r="AH1" s="7" t="s">
        <v>30</v>
      </c>
      <c r="AI1" s="7" t="s">
        <v>35</v>
      </c>
      <c r="AJ1" s="7" t="s">
        <v>39</v>
      </c>
      <c r="AK1" s="7" t="s">
        <v>36</v>
      </c>
      <c r="AL1" s="7" t="s">
        <v>38</v>
      </c>
      <c r="AM1" s="7" t="s">
        <v>37</v>
      </c>
      <c r="AN1" s="7" t="s">
        <v>40</v>
      </c>
      <c r="AO1" s="7" t="s">
        <v>41</v>
      </c>
      <c r="AP1" s="7" t="s">
        <v>42</v>
      </c>
      <c r="AQ1" s="7" t="s">
        <v>43</v>
      </c>
      <c r="AR1" s="7" t="s">
        <v>44</v>
      </c>
      <c r="AS1" s="7" t="s">
        <v>45</v>
      </c>
      <c r="AT1" s="7" t="s">
        <v>46</v>
      </c>
      <c r="AU1" s="7" t="s">
        <v>47</v>
      </c>
      <c r="AV1" s="7" t="s">
        <v>48</v>
      </c>
      <c r="AW1" s="7" t="s">
        <v>49</v>
      </c>
      <c r="AX1" s="7" t="s">
        <v>34</v>
      </c>
      <c r="AY1" s="7" t="s">
        <v>51</v>
      </c>
      <c r="AZ1" s="7" t="s">
        <v>50</v>
      </c>
      <c r="BA1" s="7" t="s">
        <v>52</v>
      </c>
      <c r="BB1" s="7" t="s">
        <v>53</v>
      </c>
      <c r="BC1" s="7" t="s">
        <v>54</v>
      </c>
      <c r="BD1" s="7" t="s">
        <v>55</v>
      </c>
      <c r="BE1" s="7" t="s">
        <v>56</v>
      </c>
      <c r="BF1" s="7" t="s">
        <v>57</v>
      </c>
      <c r="BG1" s="7" t="s">
        <v>58</v>
      </c>
      <c r="BH1" s="7" t="s">
        <v>59</v>
      </c>
      <c r="BI1" s="7" t="s">
        <v>60</v>
      </c>
      <c r="BJ1" s="7" t="s">
        <v>61</v>
      </c>
      <c r="BK1" s="7" t="s">
        <v>62</v>
      </c>
      <c r="BL1" s="7" t="s">
        <v>63</v>
      </c>
    </row>
    <row r="2" spans="1:64" x14ac:dyDescent="0.35">
      <c r="A2">
        <v>1</v>
      </c>
      <c r="B2" s="2" t="s">
        <v>1</v>
      </c>
      <c r="C2" s="11">
        <v>20</v>
      </c>
      <c r="D2" s="5">
        <v>47</v>
      </c>
      <c r="E2" s="5">
        <v>49.6</v>
      </c>
      <c r="F2" s="1">
        <v>1.69</v>
      </c>
      <c r="G2" s="1">
        <f t="shared" ref="G2:G17" si="0">D2/(F2*F2)</f>
        <v>16.456006442351459</v>
      </c>
      <c r="H2" s="1">
        <f t="shared" ref="H2:H17" si="1">E2/(F2*F2)</f>
        <v>17.366338713630476</v>
      </c>
      <c r="I2" s="5">
        <v>64</v>
      </c>
      <c r="J2" s="5">
        <v>64.5</v>
      </c>
      <c r="K2" s="1">
        <v>87</v>
      </c>
      <c r="L2" s="1">
        <v>88.5</v>
      </c>
      <c r="M2" s="1">
        <v>0.73</v>
      </c>
      <c r="N2" s="1">
        <v>0.72</v>
      </c>
      <c r="O2" s="5">
        <v>15.7</v>
      </c>
      <c r="P2" s="5">
        <v>17.5</v>
      </c>
      <c r="Q2" s="5">
        <f t="shared" ref="Q2:Q17" si="2">O2*D2/100</f>
        <v>7.3789999999999996</v>
      </c>
      <c r="R2" s="5">
        <f t="shared" ref="R2:R17" si="3">P2*E2/100</f>
        <v>8.68</v>
      </c>
      <c r="S2" s="5">
        <v>84.3</v>
      </c>
      <c r="T2" s="5">
        <v>82.5</v>
      </c>
      <c r="U2" s="5">
        <f t="shared" ref="U2:U17" si="4">S2*D2/100</f>
        <v>39.621000000000002</v>
      </c>
      <c r="V2" s="5">
        <f t="shared" ref="V2:V17" si="5">T2*E2/100</f>
        <v>40.92</v>
      </c>
      <c r="W2" s="5">
        <v>60.4</v>
      </c>
      <c r="X2" s="5">
        <v>58.1</v>
      </c>
      <c r="Y2" s="5">
        <f t="shared" ref="Y2:Y17" si="6">W2*D2/100</f>
        <v>28.387999999999998</v>
      </c>
      <c r="Z2" s="5">
        <f t="shared" ref="Z2:Z17" si="7">X2*E2/100</f>
        <v>28.817600000000002</v>
      </c>
      <c r="AA2" s="1">
        <v>64</v>
      </c>
      <c r="AB2" s="3">
        <v>154</v>
      </c>
      <c r="AC2" s="3">
        <v>134</v>
      </c>
      <c r="AD2" s="1">
        <v>9.6999999999999993</v>
      </c>
      <c r="AE2" s="1">
        <v>86</v>
      </c>
      <c r="AF2" s="3">
        <v>157</v>
      </c>
      <c r="AG2" s="3">
        <v>71</v>
      </c>
      <c r="AH2" s="1">
        <v>11.8</v>
      </c>
      <c r="AI2" s="1">
        <v>4.32</v>
      </c>
      <c r="AJ2" s="1">
        <v>4.53</v>
      </c>
      <c r="AK2" s="1">
        <v>22.03</v>
      </c>
      <c r="AL2" s="1">
        <v>25.71</v>
      </c>
      <c r="AM2" s="1">
        <f>25/AK2</f>
        <v>1.1348161597821151</v>
      </c>
      <c r="AN2" s="1">
        <f>25/AL2</f>
        <v>0.9723842862699339</v>
      </c>
      <c r="AO2" s="1">
        <v>47.74</v>
      </c>
      <c r="AP2" s="1">
        <f>50/AO2</f>
        <v>1.0473397570171763</v>
      </c>
      <c r="AQ2" s="1">
        <f t="shared" ref="AQ2:AQ17" si="8">60*3/AI2</f>
        <v>41.666666666666664</v>
      </c>
      <c r="AR2" s="1">
        <f t="shared" ref="AR2:AR17" si="9">60*3/AJ2</f>
        <v>39.735099337748345</v>
      </c>
      <c r="AS2" s="1">
        <f t="shared" ref="AS2:AS17" si="10">AM2*60/AQ2</f>
        <v>1.6341352700862459</v>
      </c>
      <c r="AT2" s="1">
        <f t="shared" ref="AT2:AT17" si="11">AN2*60/AR2</f>
        <v>1.4683002722676002</v>
      </c>
      <c r="AU2" s="1">
        <f>AM2*AS2</f>
        <v>1.8544431117637832</v>
      </c>
      <c r="AV2" s="1">
        <f>AN2*AT2</f>
        <v>1.4277521122788801</v>
      </c>
      <c r="AW2" s="1">
        <v>4.4800000000000004</v>
      </c>
      <c r="AX2" s="1">
        <v>4.95</v>
      </c>
      <c r="AY2" s="1">
        <v>24.79</v>
      </c>
      <c r="AZ2" s="1">
        <v>31.73</v>
      </c>
      <c r="BA2" s="1">
        <v>56.52</v>
      </c>
      <c r="BB2" s="1">
        <f>25/AY2</f>
        <v>1.008471157724889</v>
      </c>
      <c r="BC2" s="1">
        <f>25/AZ2</f>
        <v>0.78789788843365893</v>
      </c>
      <c r="BD2" s="1">
        <v>0.88</v>
      </c>
      <c r="BE2" s="1">
        <f t="shared" ref="BE2:BE17" si="12">60*3/AW2</f>
        <v>40.178571428571423</v>
      </c>
      <c r="BF2" s="1">
        <f t="shared" ref="BF2:BF17" si="13">60*3/AX2</f>
        <v>36.36363636363636</v>
      </c>
      <c r="BG2" s="1">
        <f t="shared" ref="BG2:BG17" si="14">BB2*60/BE2</f>
        <v>1.5059835955358345</v>
      </c>
      <c r="BH2" s="1">
        <f t="shared" ref="BH2:BH17" si="15">BC2*60/BF2</f>
        <v>1.3000315159155376</v>
      </c>
      <c r="BI2" s="1">
        <f t="shared" ref="BI2:BI17" si="16">BB2*BG2</f>
        <v>1.518741020104714</v>
      </c>
      <c r="BJ2" s="1">
        <f t="shared" ref="BJ2:BJ17" si="17">BC2*BH2</f>
        <v>1.0242920862870608</v>
      </c>
      <c r="BK2" s="6">
        <v>15</v>
      </c>
      <c r="BL2" s="6">
        <v>14</v>
      </c>
    </row>
    <row r="3" spans="1:64" x14ac:dyDescent="0.35">
      <c r="A3">
        <v>2</v>
      </c>
      <c r="B3" s="2" t="s">
        <v>1</v>
      </c>
      <c r="C3" s="11">
        <v>21</v>
      </c>
      <c r="D3" s="5">
        <v>56.9</v>
      </c>
      <c r="E3" s="5">
        <v>56.7</v>
      </c>
      <c r="F3" s="1">
        <v>1.67</v>
      </c>
      <c r="G3" s="1">
        <f t="shared" si="0"/>
        <v>20.402309154146796</v>
      </c>
      <c r="H3" s="1">
        <f t="shared" si="1"/>
        <v>20.330596292445051</v>
      </c>
      <c r="I3" s="5">
        <v>64</v>
      </c>
      <c r="J3" s="5">
        <v>67</v>
      </c>
      <c r="K3" s="1">
        <v>94</v>
      </c>
      <c r="L3" s="1">
        <v>95</v>
      </c>
      <c r="M3" s="1">
        <v>0.68</v>
      </c>
      <c r="N3" s="1">
        <v>0.7</v>
      </c>
      <c r="O3" s="5">
        <v>19</v>
      </c>
      <c r="P3" s="5">
        <v>18.5</v>
      </c>
      <c r="Q3" s="5">
        <f t="shared" si="2"/>
        <v>10.811</v>
      </c>
      <c r="R3" s="5">
        <f t="shared" si="3"/>
        <v>10.4895</v>
      </c>
      <c r="S3" s="5">
        <v>81</v>
      </c>
      <c r="T3" s="5">
        <v>81.5</v>
      </c>
      <c r="U3" s="5">
        <f t="shared" si="4"/>
        <v>46.088999999999999</v>
      </c>
      <c r="V3" s="5">
        <f t="shared" si="5"/>
        <v>46.210500000000003</v>
      </c>
      <c r="W3" s="5">
        <v>56.4</v>
      </c>
      <c r="X3" s="5">
        <v>57</v>
      </c>
      <c r="Y3" s="5">
        <f t="shared" si="6"/>
        <v>32.0916</v>
      </c>
      <c r="Z3" s="5">
        <f t="shared" si="7"/>
        <v>32.319000000000003</v>
      </c>
      <c r="AA3" s="4">
        <v>71</v>
      </c>
      <c r="AB3" s="3">
        <v>153</v>
      </c>
      <c r="AC3" s="3">
        <v>71</v>
      </c>
      <c r="AD3" s="1">
        <v>4.5999999999999996</v>
      </c>
      <c r="AE3" s="1">
        <v>60</v>
      </c>
      <c r="AF3" s="3">
        <v>151</v>
      </c>
      <c r="AG3" s="3">
        <v>71</v>
      </c>
      <c r="AH3" s="1">
        <v>5.6</v>
      </c>
      <c r="AI3" s="1">
        <v>4.6100000000000003</v>
      </c>
      <c r="AJ3" s="1">
        <v>4.95</v>
      </c>
      <c r="AK3" s="1">
        <v>22.42</v>
      </c>
      <c r="AL3" s="1">
        <v>24.98</v>
      </c>
      <c r="AM3" s="1">
        <f t="shared" ref="AM3:AM17" si="18">25/AK3</f>
        <v>1.1150758251561106</v>
      </c>
      <c r="AN3" s="1">
        <f t="shared" ref="AN3:AN17" si="19">25/AL3</f>
        <v>1.0008006405124099</v>
      </c>
      <c r="AO3" s="1">
        <v>47.4</v>
      </c>
      <c r="AP3" s="1">
        <f t="shared" ref="AP3:AP17" si="20">50/AO3</f>
        <v>1.0548523206751055</v>
      </c>
      <c r="AQ3" s="1">
        <f t="shared" si="8"/>
        <v>39.045553145336221</v>
      </c>
      <c r="AR3" s="1">
        <f t="shared" si="9"/>
        <v>36.36363636363636</v>
      </c>
      <c r="AS3" s="1">
        <f t="shared" si="10"/>
        <v>1.7134998513232234</v>
      </c>
      <c r="AT3" s="1">
        <f t="shared" si="11"/>
        <v>1.6513210568454766</v>
      </c>
      <c r="AU3" s="1">
        <f t="shared" ref="AU3:AU17" si="21">AM3*AS3</f>
        <v>1.9106822606191161</v>
      </c>
      <c r="AV3" s="1">
        <f t="shared" ref="AV3:AV17" si="22">AN3*AT3</f>
        <v>1.6526431713825827</v>
      </c>
      <c r="AW3" s="1">
        <v>4.38</v>
      </c>
      <c r="AX3" s="1">
        <v>4.58</v>
      </c>
      <c r="AY3" s="1">
        <v>20.36</v>
      </c>
      <c r="AZ3" s="1">
        <v>23.26</v>
      </c>
      <c r="BA3" s="1">
        <v>43.62</v>
      </c>
      <c r="BB3" s="1">
        <f>25/AY3</f>
        <v>1.2278978388998036</v>
      </c>
      <c r="BC3" s="1">
        <f>25/AZ3</f>
        <v>1.0748065348237317</v>
      </c>
      <c r="BD3" s="1">
        <v>1.1399999999999999</v>
      </c>
      <c r="BE3" s="1">
        <f t="shared" si="12"/>
        <v>41.095890410958908</v>
      </c>
      <c r="BF3" s="1">
        <f t="shared" si="13"/>
        <v>39.301310043668124</v>
      </c>
      <c r="BG3" s="1">
        <f t="shared" si="14"/>
        <v>1.7927308447937131</v>
      </c>
      <c r="BH3" s="1">
        <f t="shared" si="15"/>
        <v>1.6408713098308969</v>
      </c>
      <c r="BI3" s="1">
        <f t="shared" si="16"/>
        <v>2.2012903300512199</v>
      </c>
      <c r="BJ3" s="1">
        <f t="shared" si="17"/>
        <v>1.7636192066110241</v>
      </c>
      <c r="BK3" s="6">
        <v>11</v>
      </c>
      <c r="BL3" s="6">
        <v>9</v>
      </c>
    </row>
    <row r="4" spans="1:64" x14ac:dyDescent="0.35">
      <c r="A4">
        <v>3</v>
      </c>
      <c r="B4" s="2" t="s">
        <v>1</v>
      </c>
      <c r="C4" s="11">
        <v>21</v>
      </c>
      <c r="D4" s="5">
        <v>55.8</v>
      </c>
      <c r="E4" s="5">
        <v>54.6</v>
      </c>
      <c r="F4" s="1">
        <v>1.59</v>
      </c>
      <c r="G4" s="1">
        <f t="shared" si="0"/>
        <v>22.071911712353149</v>
      </c>
      <c r="H4" s="1">
        <f t="shared" si="1"/>
        <v>21.597246944345553</v>
      </c>
      <c r="I4" s="5">
        <v>70</v>
      </c>
      <c r="J4" s="5">
        <v>69</v>
      </c>
      <c r="K4" s="1">
        <v>94</v>
      </c>
      <c r="L4" s="1">
        <v>94</v>
      </c>
      <c r="M4" s="1">
        <v>0.74</v>
      </c>
      <c r="N4" s="1">
        <v>0.73</v>
      </c>
      <c r="O4" s="5">
        <v>20.8</v>
      </c>
      <c r="P4" s="5">
        <v>20.9</v>
      </c>
      <c r="Q4" s="5">
        <f t="shared" si="2"/>
        <v>11.606399999999999</v>
      </c>
      <c r="R4" s="5">
        <f t="shared" si="3"/>
        <v>11.411399999999999</v>
      </c>
      <c r="S4" s="5">
        <v>79.8</v>
      </c>
      <c r="T4" s="5">
        <v>79.099999999999994</v>
      </c>
      <c r="U4" s="5">
        <f t="shared" si="4"/>
        <v>44.528399999999991</v>
      </c>
      <c r="V4" s="5">
        <f t="shared" si="5"/>
        <v>43.188599999999994</v>
      </c>
      <c r="W4" s="5">
        <v>57</v>
      </c>
      <c r="X4" s="5">
        <v>57</v>
      </c>
      <c r="Y4" s="5">
        <f t="shared" si="6"/>
        <v>31.805999999999997</v>
      </c>
      <c r="Z4" s="5">
        <f t="shared" si="7"/>
        <v>31.122000000000003</v>
      </c>
      <c r="AA4" s="1">
        <v>63</v>
      </c>
      <c r="AB4" s="3">
        <v>153</v>
      </c>
      <c r="AC4" s="3">
        <v>71</v>
      </c>
      <c r="AD4" s="1">
        <v>7</v>
      </c>
      <c r="AE4" s="4">
        <v>87</v>
      </c>
      <c r="AF4" s="3">
        <v>163</v>
      </c>
      <c r="AG4" s="3">
        <v>71</v>
      </c>
      <c r="AH4" s="1">
        <v>9.1</v>
      </c>
      <c r="AI4" s="1">
        <v>4.88</v>
      </c>
      <c r="AJ4" s="1">
        <v>5.86</v>
      </c>
      <c r="AK4" s="1">
        <v>24.05</v>
      </c>
      <c r="AL4" s="1">
        <v>26.78</v>
      </c>
      <c r="AM4" s="1">
        <f t="shared" si="18"/>
        <v>1.0395010395010396</v>
      </c>
      <c r="AN4" s="1">
        <f t="shared" si="19"/>
        <v>0.93353248693054514</v>
      </c>
      <c r="AO4" s="1">
        <v>50.83</v>
      </c>
      <c r="AP4" s="1">
        <f t="shared" si="20"/>
        <v>0.98367106039740315</v>
      </c>
      <c r="AQ4" s="1">
        <f t="shared" si="8"/>
        <v>36.885245901639344</v>
      </c>
      <c r="AR4" s="1">
        <f t="shared" si="9"/>
        <v>30.716723549488052</v>
      </c>
      <c r="AS4" s="1">
        <f t="shared" si="10"/>
        <v>1.6909216909216909</v>
      </c>
      <c r="AT4" s="1">
        <f t="shared" si="11"/>
        <v>1.8235001244709983</v>
      </c>
      <c r="AU4" s="1">
        <f t="shared" si="21"/>
        <v>1.7577148554279531</v>
      </c>
      <c r="AV4" s="1">
        <f t="shared" si="22"/>
        <v>1.7022966061155695</v>
      </c>
      <c r="AW4" s="1">
        <v>6</v>
      </c>
      <c r="AX4" s="1">
        <v>6.07</v>
      </c>
      <c r="AY4" s="1">
        <v>24.85</v>
      </c>
      <c r="AZ4" s="1">
        <v>27</v>
      </c>
      <c r="BA4" s="1">
        <v>51.85</v>
      </c>
      <c r="BB4" s="1">
        <f t="shared" ref="BB4:BB17" si="23">25/AY4</f>
        <v>1.0060362173038229</v>
      </c>
      <c r="BC4" s="1">
        <f t="shared" ref="BC4:BC17" si="24">25/AZ4</f>
        <v>0.92592592592592593</v>
      </c>
      <c r="BD4" s="1">
        <v>0.96</v>
      </c>
      <c r="BE4" s="1">
        <f t="shared" si="12"/>
        <v>30</v>
      </c>
      <c r="BF4" s="1">
        <f t="shared" si="13"/>
        <v>29.654036243822073</v>
      </c>
      <c r="BG4" s="1">
        <f t="shared" si="14"/>
        <v>2.0120724346076457</v>
      </c>
      <c r="BH4" s="1">
        <f t="shared" si="15"/>
        <v>1.8734567901234569</v>
      </c>
      <c r="BI4" s="1">
        <f t="shared" si="16"/>
        <v>2.0242177410539695</v>
      </c>
      <c r="BJ4" s="1">
        <f t="shared" si="17"/>
        <v>1.734682213077275</v>
      </c>
      <c r="BK4" s="6">
        <v>12</v>
      </c>
      <c r="BL4" s="6">
        <v>11</v>
      </c>
    </row>
    <row r="5" spans="1:64" x14ac:dyDescent="0.35">
      <c r="A5">
        <v>4</v>
      </c>
      <c r="B5" s="2" t="s">
        <v>2</v>
      </c>
      <c r="C5" s="11">
        <v>21</v>
      </c>
      <c r="D5" s="5">
        <v>62.9</v>
      </c>
      <c r="E5" s="5">
        <v>62.9</v>
      </c>
      <c r="F5" s="1">
        <v>1.82</v>
      </c>
      <c r="G5" s="1">
        <f t="shared" si="0"/>
        <v>18.989252505736019</v>
      </c>
      <c r="H5" s="1">
        <f t="shared" si="1"/>
        <v>18.989252505736019</v>
      </c>
      <c r="I5" s="5">
        <v>71.5</v>
      </c>
      <c r="J5" s="5">
        <v>72.5</v>
      </c>
      <c r="K5" s="1">
        <v>88.5</v>
      </c>
      <c r="L5" s="1">
        <v>89.7</v>
      </c>
      <c r="M5" s="1">
        <v>0.8</v>
      </c>
      <c r="N5" s="1">
        <v>0.79</v>
      </c>
      <c r="O5" s="5">
        <v>5.4</v>
      </c>
      <c r="P5" s="5">
        <v>6.4</v>
      </c>
      <c r="Q5" s="5">
        <f t="shared" si="2"/>
        <v>3.3966000000000003</v>
      </c>
      <c r="R5" s="5">
        <f t="shared" si="3"/>
        <v>4.0255999999999998</v>
      </c>
      <c r="S5" s="5">
        <v>94.6</v>
      </c>
      <c r="T5" s="5">
        <v>93.6</v>
      </c>
      <c r="U5" s="5">
        <f t="shared" si="4"/>
        <v>59.503399999999992</v>
      </c>
      <c r="V5" s="5">
        <f t="shared" si="5"/>
        <v>58.874399999999994</v>
      </c>
      <c r="W5" s="5">
        <v>69</v>
      </c>
      <c r="X5" s="5">
        <v>67.900000000000006</v>
      </c>
      <c r="Y5" s="5">
        <f t="shared" si="6"/>
        <v>43.400999999999996</v>
      </c>
      <c r="Z5" s="5">
        <f t="shared" si="7"/>
        <v>42.709099999999999</v>
      </c>
      <c r="AA5" s="1">
        <v>61</v>
      </c>
      <c r="AB5" s="3">
        <v>151</v>
      </c>
      <c r="AC5" s="3">
        <v>70</v>
      </c>
      <c r="AD5" s="1">
        <v>11.6</v>
      </c>
      <c r="AE5" s="1">
        <v>73</v>
      </c>
      <c r="AF5" s="3">
        <v>169</v>
      </c>
      <c r="AG5" s="3">
        <v>71</v>
      </c>
      <c r="AH5" s="1">
        <v>7.1</v>
      </c>
      <c r="AI5" s="1">
        <v>4.4800000000000004</v>
      </c>
      <c r="AJ5" s="1">
        <v>4.6500000000000004</v>
      </c>
      <c r="AK5" s="1">
        <v>17.79</v>
      </c>
      <c r="AL5" s="1">
        <v>19.54</v>
      </c>
      <c r="AM5" s="1">
        <f t="shared" si="18"/>
        <v>1.4052838673412029</v>
      </c>
      <c r="AN5" s="1">
        <f t="shared" si="19"/>
        <v>1.2794268167860798</v>
      </c>
      <c r="AO5" s="1">
        <v>37.33</v>
      </c>
      <c r="AP5" s="1">
        <f t="shared" si="20"/>
        <v>1.339405304045004</v>
      </c>
      <c r="AQ5" s="1">
        <f t="shared" si="8"/>
        <v>40.178571428571423</v>
      </c>
      <c r="AR5" s="1">
        <f t="shared" si="9"/>
        <v>38.709677419354833</v>
      </c>
      <c r="AS5" s="1">
        <f t="shared" si="10"/>
        <v>2.0985572418961964</v>
      </c>
      <c r="AT5" s="1">
        <f t="shared" si="11"/>
        <v>1.983111566018424</v>
      </c>
      <c r="AU5" s="1">
        <f t="shared" si="21"/>
        <v>2.9490686367287751</v>
      </c>
      <c r="AV5" s="1">
        <f t="shared" si="22"/>
        <v>2.53724611824261</v>
      </c>
      <c r="AW5" s="1">
        <v>4.37</v>
      </c>
      <c r="AX5" s="1">
        <v>4.68</v>
      </c>
      <c r="AY5" s="1">
        <v>17.579999999999998</v>
      </c>
      <c r="AZ5" s="1">
        <v>19.440000000000001</v>
      </c>
      <c r="BA5" s="1">
        <v>37.020000000000003</v>
      </c>
      <c r="BB5" s="1">
        <f t="shared" si="23"/>
        <v>1.4220705346985212</v>
      </c>
      <c r="BC5" s="1">
        <f t="shared" si="24"/>
        <v>1.2860082304526748</v>
      </c>
      <c r="BD5" s="1">
        <v>1.35</v>
      </c>
      <c r="BE5" s="1">
        <f t="shared" si="12"/>
        <v>41.189931350114414</v>
      </c>
      <c r="BF5" s="1">
        <f t="shared" si="13"/>
        <v>38.461538461538467</v>
      </c>
      <c r="BG5" s="1">
        <f t="shared" si="14"/>
        <v>2.0714827455441793</v>
      </c>
      <c r="BH5" s="1">
        <f t="shared" si="15"/>
        <v>2.006172839506172</v>
      </c>
      <c r="BI5" s="1">
        <f t="shared" si="16"/>
        <v>2.9457945755747716</v>
      </c>
      <c r="BJ5" s="1">
        <f t="shared" si="17"/>
        <v>2.5799547833155501</v>
      </c>
      <c r="BK5" s="6">
        <v>12</v>
      </c>
      <c r="BL5" s="6">
        <v>13</v>
      </c>
    </row>
    <row r="6" spans="1:64" x14ac:dyDescent="0.35">
      <c r="A6">
        <v>5</v>
      </c>
      <c r="B6" s="2" t="s">
        <v>1</v>
      </c>
      <c r="C6" s="11">
        <v>20</v>
      </c>
      <c r="D6" s="5">
        <v>50</v>
      </c>
      <c r="E6" s="5">
        <v>51.8</v>
      </c>
      <c r="F6" s="1">
        <v>1.59</v>
      </c>
      <c r="G6" s="1">
        <f t="shared" si="0"/>
        <v>19.77769866698311</v>
      </c>
      <c r="H6" s="1">
        <f t="shared" si="1"/>
        <v>20.489695818994498</v>
      </c>
      <c r="I6" s="5">
        <v>63</v>
      </c>
      <c r="J6" s="5">
        <v>65</v>
      </c>
      <c r="K6" s="1">
        <v>93</v>
      </c>
      <c r="L6" s="1">
        <v>94</v>
      </c>
      <c r="M6" s="1">
        <v>0.67</v>
      </c>
      <c r="N6" s="1">
        <v>0.69</v>
      </c>
      <c r="O6" s="5">
        <v>20.399999999999999</v>
      </c>
      <c r="P6" s="5">
        <v>21.8</v>
      </c>
      <c r="Q6" s="5">
        <f t="shared" si="2"/>
        <v>10.199999999999999</v>
      </c>
      <c r="R6" s="5">
        <f t="shared" si="3"/>
        <v>11.292400000000001</v>
      </c>
      <c r="S6" s="5">
        <v>79.599999999999994</v>
      </c>
      <c r="T6" s="5">
        <v>78.2</v>
      </c>
      <c r="U6" s="5">
        <f t="shared" si="4"/>
        <v>39.799999999999997</v>
      </c>
      <c r="V6" s="5">
        <f t="shared" si="5"/>
        <v>40.507599999999996</v>
      </c>
      <c r="W6" s="5">
        <v>57.8</v>
      </c>
      <c r="X6" s="5">
        <v>56.2</v>
      </c>
      <c r="Y6" s="5">
        <f t="shared" si="6"/>
        <v>28.9</v>
      </c>
      <c r="Z6" s="5">
        <f t="shared" si="7"/>
        <v>29.111599999999999</v>
      </c>
      <c r="AA6" s="1">
        <v>54</v>
      </c>
      <c r="AB6" s="3">
        <v>154</v>
      </c>
      <c r="AC6" s="3">
        <v>70</v>
      </c>
      <c r="AD6" s="1">
        <v>5.2</v>
      </c>
      <c r="AE6" s="1">
        <v>75</v>
      </c>
      <c r="AF6" s="3">
        <v>171</v>
      </c>
      <c r="AG6" s="3">
        <v>70</v>
      </c>
      <c r="AH6" s="1">
        <v>3.9</v>
      </c>
      <c r="AI6" s="1">
        <v>4.47</v>
      </c>
      <c r="AJ6" s="1">
        <v>5.09</v>
      </c>
      <c r="AK6" s="1">
        <v>27.83</v>
      </c>
      <c r="AL6" s="1">
        <v>37.08</v>
      </c>
      <c r="AM6" s="1">
        <f t="shared" si="18"/>
        <v>0.89831117499101698</v>
      </c>
      <c r="AN6" s="1">
        <f t="shared" si="19"/>
        <v>0.67421790722761599</v>
      </c>
      <c r="AO6" s="1">
        <v>64.91</v>
      </c>
      <c r="AP6" s="1">
        <f t="shared" si="20"/>
        <v>0.77029733477122175</v>
      </c>
      <c r="AQ6" s="1">
        <f t="shared" si="8"/>
        <v>40.26845637583893</v>
      </c>
      <c r="AR6" s="1">
        <f t="shared" si="9"/>
        <v>35.36345776031434</v>
      </c>
      <c r="AS6" s="1">
        <f t="shared" si="10"/>
        <v>1.3384836507366151</v>
      </c>
      <c r="AT6" s="1">
        <f t="shared" si="11"/>
        <v>1.1439230492628552</v>
      </c>
      <c r="AU6" s="1">
        <f t="shared" si="21"/>
        <v>1.2023748209994747</v>
      </c>
      <c r="AV6" s="1">
        <f t="shared" si="22"/>
        <v>0.77125340430343525</v>
      </c>
      <c r="AW6" s="1">
        <v>4.58</v>
      </c>
      <c r="AX6" s="1">
        <v>5.23</v>
      </c>
      <c r="AY6" s="1">
        <v>28.26</v>
      </c>
      <c r="AZ6" s="1">
        <v>34.5</v>
      </c>
      <c r="BA6" s="1">
        <v>62.76</v>
      </c>
      <c r="BB6" s="1">
        <f t="shared" si="23"/>
        <v>0.88464260438782727</v>
      </c>
      <c r="BC6" s="1">
        <f t="shared" si="24"/>
        <v>0.72463768115942029</v>
      </c>
      <c r="BD6" s="1">
        <v>0.79</v>
      </c>
      <c r="BE6" s="1">
        <f t="shared" si="12"/>
        <v>39.301310043668124</v>
      </c>
      <c r="BF6" s="1">
        <f t="shared" si="13"/>
        <v>34.416826003824092</v>
      </c>
      <c r="BG6" s="1">
        <f t="shared" si="14"/>
        <v>1.3505543760320828</v>
      </c>
      <c r="BH6" s="1">
        <f t="shared" si="15"/>
        <v>1.2632850241545894</v>
      </c>
      <c r="BI6" s="1">
        <f t="shared" si="16"/>
        <v>1.1947579405803987</v>
      </c>
      <c r="BJ6" s="1">
        <f t="shared" si="17"/>
        <v>0.91542393054680393</v>
      </c>
      <c r="BK6" s="6">
        <v>12</v>
      </c>
      <c r="BL6" s="6">
        <v>12</v>
      </c>
    </row>
    <row r="7" spans="1:64" x14ac:dyDescent="0.35">
      <c r="A7">
        <v>6</v>
      </c>
      <c r="B7" s="2" t="s">
        <v>1</v>
      </c>
      <c r="C7" s="11">
        <v>23</v>
      </c>
      <c r="D7" s="5">
        <v>73</v>
      </c>
      <c r="E7" s="5">
        <v>74.8</v>
      </c>
      <c r="F7" s="1">
        <v>1.69</v>
      </c>
      <c r="G7" s="1">
        <f t="shared" si="0"/>
        <v>25.559329155141629</v>
      </c>
      <c r="H7" s="1">
        <f t="shared" si="1"/>
        <v>26.189559189104024</v>
      </c>
      <c r="I7" s="5">
        <v>82</v>
      </c>
      <c r="J7" s="5">
        <v>83</v>
      </c>
      <c r="K7" s="1">
        <v>110</v>
      </c>
      <c r="L7" s="1">
        <v>111</v>
      </c>
      <c r="M7" s="1">
        <v>0.74</v>
      </c>
      <c r="N7" s="1">
        <v>0.74</v>
      </c>
      <c r="O7" s="5">
        <v>25.3</v>
      </c>
      <c r="P7" s="5">
        <v>29.1</v>
      </c>
      <c r="Q7" s="5">
        <f t="shared" si="2"/>
        <v>18.469000000000001</v>
      </c>
      <c r="R7" s="5">
        <f t="shared" si="3"/>
        <v>21.7668</v>
      </c>
      <c r="S7" s="5">
        <v>74.7</v>
      </c>
      <c r="T7" s="5">
        <v>70.900000000000006</v>
      </c>
      <c r="U7" s="5">
        <f t="shared" si="4"/>
        <v>54.531000000000006</v>
      </c>
      <c r="V7" s="5">
        <f t="shared" si="5"/>
        <v>53.033200000000008</v>
      </c>
      <c r="W7" s="5">
        <v>51.5</v>
      </c>
      <c r="X7" s="5">
        <v>48.4</v>
      </c>
      <c r="Y7" s="5">
        <f t="shared" si="6"/>
        <v>37.594999999999999</v>
      </c>
      <c r="Z7" s="5">
        <f t="shared" si="7"/>
        <v>36.203199999999995</v>
      </c>
      <c r="AA7" s="1">
        <v>80</v>
      </c>
      <c r="AB7" s="3">
        <v>192</v>
      </c>
      <c r="AC7" s="3">
        <v>91</v>
      </c>
      <c r="AD7" s="1">
        <v>8.6999999999999993</v>
      </c>
      <c r="AE7" s="1">
        <v>81</v>
      </c>
      <c r="AF7" s="3">
        <v>193</v>
      </c>
      <c r="AG7" s="3">
        <v>70</v>
      </c>
      <c r="AH7" s="1">
        <v>6.2</v>
      </c>
      <c r="AI7" s="1">
        <v>4.68</v>
      </c>
      <c r="AJ7" s="1">
        <v>4.6100000000000003</v>
      </c>
      <c r="AK7" s="1">
        <v>20.02</v>
      </c>
      <c r="AL7" s="1">
        <v>23.43</v>
      </c>
      <c r="AM7" s="1">
        <f t="shared" si="18"/>
        <v>1.2487512487512489</v>
      </c>
      <c r="AN7" s="1">
        <f t="shared" si="19"/>
        <v>1.0670081092616304</v>
      </c>
      <c r="AO7" s="1">
        <v>43.45</v>
      </c>
      <c r="AP7" s="1">
        <f t="shared" si="20"/>
        <v>1.1507479861910241</v>
      </c>
      <c r="AQ7" s="1">
        <f t="shared" si="8"/>
        <v>38.461538461538467</v>
      </c>
      <c r="AR7" s="1">
        <f t="shared" si="9"/>
        <v>39.045553145336221</v>
      </c>
      <c r="AS7" s="1">
        <f t="shared" si="10"/>
        <v>1.948051948051948</v>
      </c>
      <c r="AT7" s="1">
        <f t="shared" si="11"/>
        <v>1.6396357945653723</v>
      </c>
      <c r="AU7" s="1">
        <f t="shared" si="21"/>
        <v>2.432632302762173</v>
      </c>
      <c r="AV7" s="1">
        <f t="shared" si="22"/>
        <v>1.7495046890368888</v>
      </c>
      <c r="AW7" s="1">
        <v>4.78</v>
      </c>
      <c r="AX7" s="1">
        <v>4.57</v>
      </c>
      <c r="AY7" s="1">
        <v>22.36</v>
      </c>
      <c r="AZ7" s="1">
        <v>21.08</v>
      </c>
      <c r="BA7" s="1">
        <v>43.44</v>
      </c>
      <c r="BB7" s="1">
        <f t="shared" si="23"/>
        <v>1.1180679785330949</v>
      </c>
      <c r="BC7" s="1">
        <f t="shared" si="24"/>
        <v>1.1859582542694498</v>
      </c>
      <c r="BD7" s="1">
        <v>1.1499999999999999</v>
      </c>
      <c r="BE7" s="1">
        <f t="shared" si="12"/>
        <v>37.656903765690373</v>
      </c>
      <c r="BF7" s="1">
        <f t="shared" si="13"/>
        <v>39.387308533916844</v>
      </c>
      <c r="BG7" s="1">
        <f t="shared" si="14"/>
        <v>1.7814549791293981</v>
      </c>
      <c r="BH7" s="1">
        <f t="shared" si="15"/>
        <v>1.806609740670462</v>
      </c>
      <c r="BI7" s="1">
        <f t="shared" si="16"/>
        <v>1.991787767362923</v>
      </c>
      <c r="BJ7" s="1">
        <f t="shared" si="17"/>
        <v>2.1425637341917243</v>
      </c>
      <c r="BK7" s="6">
        <v>15</v>
      </c>
      <c r="BL7" s="6">
        <v>15</v>
      </c>
    </row>
    <row r="8" spans="1:64" x14ac:dyDescent="0.35">
      <c r="A8">
        <v>7</v>
      </c>
      <c r="B8" s="2" t="s">
        <v>2</v>
      </c>
      <c r="C8" s="11">
        <v>20</v>
      </c>
      <c r="D8" s="5">
        <v>95.3</v>
      </c>
      <c r="E8" s="5">
        <v>95.7</v>
      </c>
      <c r="F8" s="1">
        <v>1.97</v>
      </c>
      <c r="G8" s="1">
        <f t="shared" si="0"/>
        <v>24.556159653688578</v>
      </c>
      <c r="H8" s="1">
        <f t="shared" si="1"/>
        <v>24.659228529464816</v>
      </c>
      <c r="I8" s="5">
        <v>89</v>
      </c>
      <c r="J8" s="5">
        <v>90</v>
      </c>
      <c r="K8" s="1">
        <v>109</v>
      </c>
      <c r="L8" s="1">
        <v>110</v>
      </c>
      <c r="M8" s="1">
        <v>0.81</v>
      </c>
      <c r="N8" s="1">
        <v>0.81</v>
      </c>
      <c r="O8" s="5">
        <v>14.3</v>
      </c>
      <c r="P8" s="5">
        <v>14.5</v>
      </c>
      <c r="Q8" s="5">
        <f t="shared" si="2"/>
        <v>13.6279</v>
      </c>
      <c r="R8" s="5">
        <f t="shared" si="3"/>
        <v>13.8765</v>
      </c>
      <c r="S8" s="5">
        <v>85.7</v>
      </c>
      <c r="T8" s="5">
        <v>85.5</v>
      </c>
      <c r="U8" s="5">
        <f t="shared" si="4"/>
        <v>81.6721</v>
      </c>
      <c r="V8" s="5">
        <f t="shared" si="5"/>
        <v>81.82350000000001</v>
      </c>
      <c r="W8" s="5">
        <v>56.7</v>
      </c>
      <c r="X8" s="5">
        <v>56.3</v>
      </c>
      <c r="Y8" s="5">
        <f t="shared" si="6"/>
        <v>54.0351</v>
      </c>
      <c r="Z8" s="5">
        <f t="shared" si="7"/>
        <v>53.879100000000001</v>
      </c>
      <c r="AA8" s="1">
        <v>65</v>
      </c>
      <c r="AB8" s="3">
        <v>154</v>
      </c>
      <c r="AC8" s="3">
        <v>73</v>
      </c>
      <c r="AD8" s="1">
        <v>8.5</v>
      </c>
      <c r="AE8" s="1">
        <v>73</v>
      </c>
      <c r="AF8" s="3">
        <v>220</v>
      </c>
      <c r="AG8" s="3">
        <v>97</v>
      </c>
      <c r="AH8" s="1">
        <v>11.3</v>
      </c>
      <c r="AI8" s="1">
        <v>4.82</v>
      </c>
      <c r="AJ8" s="1">
        <v>5.19</v>
      </c>
      <c r="AK8" s="1">
        <v>19.309999999999999</v>
      </c>
      <c r="AL8" s="1">
        <v>22.05</v>
      </c>
      <c r="AM8" s="1">
        <f t="shared" si="18"/>
        <v>1.294665976178146</v>
      </c>
      <c r="AN8" s="1">
        <f t="shared" si="19"/>
        <v>1.1337868480725624</v>
      </c>
      <c r="AO8" s="1">
        <v>41.36</v>
      </c>
      <c r="AP8" s="1">
        <f t="shared" si="20"/>
        <v>1.2088974854932302</v>
      </c>
      <c r="AQ8" s="1">
        <f t="shared" si="8"/>
        <v>37.344398340248958</v>
      </c>
      <c r="AR8" s="1">
        <f t="shared" si="9"/>
        <v>34.682080924855491</v>
      </c>
      <c r="AS8" s="1">
        <f t="shared" si="10"/>
        <v>2.0800966683928883</v>
      </c>
      <c r="AT8" s="1">
        <f t="shared" si="11"/>
        <v>1.9614512471655328</v>
      </c>
      <c r="AU8" s="1">
        <f t="shared" si="21"/>
        <v>2.6930303837297882</v>
      </c>
      <c r="AV8" s="1">
        <f t="shared" si="22"/>
        <v>2.2238676271718059</v>
      </c>
      <c r="AW8" s="1">
        <v>4.8099999999999996</v>
      </c>
      <c r="AX8" s="1">
        <v>5.0199999999999996</v>
      </c>
      <c r="AY8" s="1">
        <v>21.8</v>
      </c>
      <c r="AZ8" s="1">
        <v>19.64</v>
      </c>
      <c r="BA8" s="1">
        <v>41.44</v>
      </c>
      <c r="BB8" s="1">
        <f t="shared" si="23"/>
        <v>1.1467889908256881</v>
      </c>
      <c r="BC8" s="1">
        <f t="shared" si="24"/>
        <v>1.2729124236252545</v>
      </c>
      <c r="BD8" s="1">
        <v>1.2</v>
      </c>
      <c r="BE8" s="1">
        <f t="shared" si="12"/>
        <v>37.422037422037427</v>
      </c>
      <c r="BF8" s="1">
        <f t="shared" si="13"/>
        <v>35.856573705179287</v>
      </c>
      <c r="BG8" s="1">
        <f t="shared" si="14"/>
        <v>1.8386850152905196</v>
      </c>
      <c r="BH8" s="1">
        <f t="shared" si="15"/>
        <v>2.1300067888662588</v>
      </c>
      <c r="BI8" s="1">
        <f t="shared" si="16"/>
        <v>2.1085837331313297</v>
      </c>
      <c r="BJ8" s="1">
        <f t="shared" si="17"/>
        <v>2.7113121039539951</v>
      </c>
      <c r="BK8" s="6">
        <v>11</v>
      </c>
      <c r="BL8" s="6">
        <v>12</v>
      </c>
    </row>
    <row r="9" spans="1:64" x14ac:dyDescent="0.35">
      <c r="A9">
        <v>8</v>
      </c>
      <c r="B9" s="2" t="s">
        <v>1</v>
      </c>
      <c r="C9" s="11">
        <v>23</v>
      </c>
      <c r="D9" s="5">
        <v>66.2</v>
      </c>
      <c r="E9" s="5">
        <v>68.599999999999994</v>
      </c>
      <c r="F9" s="1">
        <v>1.66</v>
      </c>
      <c r="G9" s="1">
        <f t="shared" si="0"/>
        <v>24.023806067644074</v>
      </c>
      <c r="H9" s="1">
        <f t="shared" si="1"/>
        <v>24.894759761939323</v>
      </c>
      <c r="I9" s="5">
        <v>80</v>
      </c>
      <c r="J9" s="5">
        <v>82</v>
      </c>
      <c r="K9" s="1">
        <v>98</v>
      </c>
      <c r="L9" s="1">
        <v>99</v>
      </c>
      <c r="M9" s="1">
        <v>0.81</v>
      </c>
      <c r="N9" s="1">
        <v>0.82</v>
      </c>
      <c r="O9" s="5">
        <v>27.2</v>
      </c>
      <c r="P9" s="5">
        <v>29</v>
      </c>
      <c r="Q9" s="5">
        <f t="shared" si="2"/>
        <v>18.006399999999999</v>
      </c>
      <c r="R9" s="5">
        <f t="shared" si="3"/>
        <v>19.893999999999998</v>
      </c>
      <c r="S9" s="5">
        <v>72.8</v>
      </c>
      <c r="T9" s="5">
        <v>71</v>
      </c>
      <c r="U9" s="5">
        <f t="shared" si="4"/>
        <v>48.193599999999996</v>
      </c>
      <c r="V9" s="5">
        <f t="shared" si="5"/>
        <v>48.705999999999996</v>
      </c>
      <c r="W9" s="5">
        <v>50</v>
      </c>
      <c r="X9" s="5">
        <v>48.5</v>
      </c>
      <c r="Y9" s="5">
        <f t="shared" si="6"/>
        <v>33.1</v>
      </c>
      <c r="Z9" s="5">
        <f t="shared" si="7"/>
        <v>33.271000000000001</v>
      </c>
      <c r="AA9" s="1">
        <v>79</v>
      </c>
      <c r="AB9" s="3">
        <v>169</v>
      </c>
      <c r="AC9" s="3">
        <v>90</v>
      </c>
      <c r="AD9" s="1">
        <v>4.5</v>
      </c>
      <c r="AE9" s="1">
        <v>73</v>
      </c>
      <c r="AF9" s="3">
        <v>193</v>
      </c>
      <c r="AG9" s="3">
        <v>240</v>
      </c>
      <c r="AH9" s="1">
        <v>7.8</v>
      </c>
      <c r="AI9" s="1">
        <v>5.5</v>
      </c>
      <c r="AJ9" s="1">
        <v>5.9</v>
      </c>
      <c r="AK9" s="1">
        <v>21.8</v>
      </c>
      <c r="AL9" s="1">
        <v>23.7</v>
      </c>
      <c r="AM9" s="1">
        <f t="shared" si="18"/>
        <v>1.1467889908256881</v>
      </c>
      <c r="AN9" s="1">
        <f t="shared" si="19"/>
        <v>1.0548523206751055</v>
      </c>
      <c r="AO9" s="1">
        <v>50.13</v>
      </c>
      <c r="AP9" s="1">
        <f t="shared" si="20"/>
        <v>0.99740674246957906</v>
      </c>
      <c r="AQ9" s="1">
        <f t="shared" si="8"/>
        <v>32.727272727272727</v>
      </c>
      <c r="AR9" s="1">
        <f t="shared" si="9"/>
        <v>30.508474576271183</v>
      </c>
      <c r="AS9" s="1">
        <f t="shared" si="10"/>
        <v>2.1024464831804281</v>
      </c>
      <c r="AT9" s="1">
        <f t="shared" si="11"/>
        <v>2.0745428973277074</v>
      </c>
      <c r="AU9" s="1">
        <f t="shared" si="21"/>
        <v>2.4110624807115002</v>
      </c>
      <c r="AV9" s="1">
        <f t="shared" si="22"/>
        <v>2.1883363895861891</v>
      </c>
      <c r="AW9" s="1">
        <v>5.56</v>
      </c>
      <c r="AX9" s="1">
        <v>5.42</v>
      </c>
      <c r="AY9" s="1">
        <v>23.77</v>
      </c>
      <c r="AZ9" s="1">
        <v>26.64</v>
      </c>
      <c r="BA9" s="1">
        <v>50.41</v>
      </c>
      <c r="BB9" s="1">
        <f t="shared" si="23"/>
        <v>1.0517458981909971</v>
      </c>
      <c r="BC9" s="1">
        <f t="shared" si="24"/>
        <v>0.93843843843843844</v>
      </c>
      <c r="BD9" s="1">
        <v>0.99</v>
      </c>
      <c r="BE9" s="1">
        <f t="shared" si="12"/>
        <v>32.374100719424462</v>
      </c>
      <c r="BF9" s="1">
        <f t="shared" si="13"/>
        <v>33.210332103321036</v>
      </c>
      <c r="BG9" s="1">
        <f t="shared" si="14"/>
        <v>1.9492357313139812</v>
      </c>
      <c r="BH9" s="1">
        <f t="shared" si="15"/>
        <v>1.6954454454454453</v>
      </c>
      <c r="BI9" s="1">
        <f t="shared" si="16"/>
        <v>2.0501006850168082</v>
      </c>
      <c r="BJ9" s="1">
        <f t="shared" si="17"/>
        <v>1.5910711762813863</v>
      </c>
      <c r="BK9" s="6">
        <v>13</v>
      </c>
      <c r="BL9" s="6">
        <v>12</v>
      </c>
    </row>
    <row r="10" spans="1:64" x14ac:dyDescent="0.35">
      <c r="A10">
        <v>9</v>
      </c>
      <c r="B10" s="2" t="s">
        <v>1</v>
      </c>
      <c r="C10" s="11">
        <v>23</v>
      </c>
      <c r="D10" s="5">
        <v>60.7</v>
      </c>
      <c r="E10" s="5">
        <v>60.8</v>
      </c>
      <c r="F10" s="1">
        <v>1.62</v>
      </c>
      <c r="G10" s="1">
        <f t="shared" si="0"/>
        <v>23.12909617436366</v>
      </c>
      <c r="H10" s="1">
        <f t="shared" si="1"/>
        <v>23.167200121932627</v>
      </c>
      <c r="I10" s="5">
        <v>72</v>
      </c>
      <c r="J10" s="5">
        <v>73</v>
      </c>
      <c r="K10" s="1">
        <v>101</v>
      </c>
      <c r="L10" s="1">
        <v>99</v>
      </c>
      <c r="M10" s="1">
        <v>0.71</v>
      </c>
      <c r="N10" s="1">
        <v>0.73</v>
      </c>
      <c r="O10" s="5">
        <v>24.5</v>
      </c>
      <c r="P10" s="5">
        <v>25.8</v>
      </c>
      <c r="Q10" s="5">
        <f t="shared" si="2"/>
        <v>14.871500000000001</v>
      </c>
      <c r="R10" s="5">
        <f t="shared" si="3"/>
        <v>15.686399999999999</v>
      </c>
      <c r="S10" s="5">
        <v>75.5</v>
      </c>
      <c r="T10" s="5">
        <v>74.2</v>
      </c>
      <c r="U10" s="5">
        <f t="shared" si="4"/>
        <v>45.828500000000005</v>
      </c>
      <c r="V10" s="5">
        <f t="shared" si="5"/>
        <v>45.113599999999998</v>
      </c>
      <c r="W10" s="5">
        <v>53.2</v>
      </c>
      <c r="X10" s="5">
        <v>52</v>
      </c>
      <c r="Y10" s="5">
        <f t="shared" si="6"/>
        <v>32.292400000000001</v>
      </c>
      <c r="Z10" s="5">
        <f t="shared" si="7"/>
        <v>31.616</v>
      </c>
      <c r="AA10" s="1">
        <v>66</v>
      </c>
      <c r="AB10" s="3">
        <v>151</v>
      </c>
      <c r="AC10" s="3">
        <v>73</v>
      </c>
      <c r="AD10" s="1">
        <v>6.4</v>
      </c>
      <c r="AE10" s="1">
        <v>68</v>
      </c>
      <c r="AF10" s="3">
        <v>150</v>
      </c>
      <c r="AG10" s="3">
        <v>71</v>
      </c>
      <c r="AH10" s="1">
        <v>7.4</v>
      </c>
      <c r="AI10" s="1">
        <v>5.05</v>
      </c>
      <c r="AJ10" s="1">
        <v>5.39</v>
      </c>
      <c r="AK10" s="1">
        <v>26.15</v>
      </c>
      <c r="AL10" s="1">
        <v>25.74</v>
      </c>
      <c r="AM10" s="1">
        <f t="shared" si="18"/>
        <v>0.95602294455066927</v>
      </c>
      <c r="AN10" s="1">
        <f t="shared" si="19"/>
        <v>0.97125097125097126</v>
      </c>
      <c r="AO10" s="1">
        <v>51.89</v>
      </c>
      <c r="AP10" s="1">
        <f t="shared" si="20"/>
        <v>0.96357679707072652</v>
      </c>
      <c r="AQ10" s="1">
        <f t="shared" si="8"/>
        <v>35.643564356435647</v>
      </c>
      <c r="AR10" s="1">
        <f t="shared" si="9"/>
        <v>33.395176252319111</v>
      </c>
      <c r="AS10" s="1">
        <f t="shared" si="10"/>
        <v>1.6093052899936264</v>
      </c>
      <c r="AT10" s="1">
        <f t="shared" si="11"/>
        <v>1.745014245014245</v>
      </c>
      <c r="AU10" s="1">
        <f t="shared" si="21"/>
        <v>1.5385327820206756</v>
      </c>
      <c r="AV10" s="1">
        <f t="shared" si="22"/>
        <v>1.6948467803168656</v>
      </c>
      <c r="AW10" s="1">
        <v>4.8499999999999996</v>
      </c>
      <c r="AX10" s="1">
        <v>5.22</v>
      </c>
      <c r="AY10" s="1">
        <v>22.76</v>
      </c>
      <c r="AZ10" s="1">
        <v>24.47</v>
      </c>
      <c r="BA10" s="1">
        <v>47.23</v>
      </c>
      <c r="BB10" s="1">
        <f t="shared" si="23"/>
        <v>1.0984182776801406</v>
      </c>
      <c r="BC10" s="1">
        <f t="shared" si="24"/>
        <v>1.021659174499387</v>
      </c>
      <c r="BD10" s="1">
        <v>1.05</v>
      </c>
      <c r="BE10" s="1">
        <f t="shared" si="12"/>
        <v>37.113402061855673</v>
      </c>
      <c r="BF10" s="1">
        <f t="shared" si="13"/>
        <v>34.482758620689658</v>
      </c>
      <c r="BG10" s="1">
        <f t="shared" si="14"/>
        <v>1.775776215582894</v>
      </c>
      <c r="BH10" s="1">
        <f t="shared" si="15"/>
        <v>1.7776869636289332</v>
      </c>
      <c r="BI10" s="1">
        <f t="shared" si="16"/>
        <v>1.9505450522659205</v>
      </c>
      <c r="BJ10" s="1">
        <f t="shared" si="17"/>
        <v>1.8161901957794577</v>
      </c>
      <c r="BK10" s="6">
        <v>12</v>
      </c>
      <c r="BL10" s="6">
        <v>13</v>
      </c>
    </row>
    <row r="11" spans="1:64" x14ac:dyDescent="0.35">
      <c r="A11">
        <v>10</v>
      </c>
      <c r="B11" s="2" t="s">
        <v>1</v>
      </c>
      <c r="C11" s="11">
        <v>20</v>
      </c>
      <c r="D11" s="5">
        <v>55.6</v>
      </c>
      <c r="E11" s="5">
        <v>55.1</v>
      </c>
      <c r="F11" s="1">
        <v>1.65</v>
      </c>
      <c r="G11" s="1">
        <f t="shared" si="0"/>
        <v>20.422405876951334</v>
      </c>
      <c r="H11" s="1">
        <f t="shared" si="1"/>
        <v>20.238751147842059</v>
      </c>
      <c r="I11" s="5">
        <v>67</v>
      </c>
      <c r="J11" s="5">
        <v>67</v>
      </c>
      <c r="K11" s="1">
        <v>92</v>
      </c>
      <c r="L11" s="1">
        <v>92</v>
      </c>
      <c r="M11" s="1">
        <v>0.72</v>
      </c>
      <c r="N11" s="1">
        <v>0.72</v>
      </c>
      <c r="O11" s="5">
        <v>21.2</v>
      </c>
      <c r="P11" s="5">
        <v>22.1</v>
      </c>
      <c r="Q11" s="5">
        <f t="shared" si="2"/>
        <v>11.7872</v>
      </c>
      <c r="R11" s="5">
        <f t="shared" si="3"/>
        <v>12.177100000000001</v>
      </c>
      <c r="S11" s="5">
        <v>78.8</v>
      </c>
      <c r="T11" s="5">
        <v>77.900000000000006</v>
      </c>
      <c r="U11" s="5">
        <f t="shared" si="4"/>
        <v>43.812799999999996</v>
      </c>
      <c r="V11" s="5">
        <f t="shared" si="5"/>
        <v>42.922900000000006</v>
      </c>
      <c r="W11" s="5">
        <v>54.7</v>
      </c>
      <c r="X11" s="5">
        <v>53.9</v>
      </c>
      <c r="Y11" s="5">
        <f t="shared" si="6"/>
        <v>30.413200000000003</v>
      </c>
      <c r="Z11" s="5">
        <f t="shared" si="7"/>
        <v>29.698899999999998</v>
      </c>
      <c r="AA11" s="1">
        <v>81</v>
      </c>
      <c r="AB11" s="3">
        <v>150</v>
      </c>
      <c r="AC11" s="3">
        <v>73</v>
      </c>
      <c r="AD11" s="1">
        <v>6.4</v>
      </c>
      <c r="AE11" s="1">
        <v>87</v>
      </c>
      <c r="AF11" s="3">
        <v>157</v>
      </c>
      <c r="AG11" s="3">
        <v>70</v>
      </c>
      <c r="AH11" s="1">
        <v>4.5999999999999996</v>
      </c>
      <c r="AI11" s="1">
        <v>4.71</v>
      </c>
      <c r="AJ11" s="1">
        <v>5.25</v>
      </c>
      <c r="AK11" s="1">
        <v>23.1</v>
      </c>
      <c r="AL11" s="1">
        <v>26.6</v>
      </c>
      <c r="AM11" s="1">
        <f t="shared" si="18"/>
        <v>1.0822510822510822</v>
      </c>
      <c r="AN11" s="1">
        <f t="shared" si="19"/>
        <v>0.93984962406015038</v>
      </c>
      <c r="AO11" s="1">
        <v>49.7</v>
      </c>
      <c r="AP11" s="1">
        <f t="shared" si="20"/>
        <v>1.0060362173038229</v>
      </c>
      <c r="AQ11" s="1">
        <f t="shared" si="8"/>
        <v>38.216560509554142</v>
      </c>
      <c r="AR11" s="1">
        <f t="shared" si="9"/>
        <v>34.285714285714285</v>
      </c>
      <c r="AS11" s="1">
        <f t="shared" si="10"/>
        <v>1.6991341991341988</v>
      </c>
      <c r="AT11" s="1">
        <f t="shared" si="11"/>
        <v>1.6447368421052633</v>
      </c>
      <c r="AU11" s="1">
        <f t="shared" si="21"/>
        <v>1.8388898259028126</v>
      </c>
      <c r="AV11" s="1">
        <f t="shared" si="22"/>
        <v>1.5458053027305105</v>
      </c>
      <c r="AW11" s="1">
        <v>4.2699999999999996</v>
      </c>
      <c r="AX11" s="1">
        <v>4.67</v>
      </c>
      <c r="AY11" s="1">
        <v>22.24</v>
      </c>
      <c r="AZ11" s="1">
        <v>26.21</v>
      </c>
      <c r="BA11" s="1">
        <v>48.45</v>
      </c>
      <c r="BB11" s="1">
        <f t="shared" si="23"/>
        <v>1.1241007194244605</v>
      </c>
      <c r="BC11" s="1">
        <f t="shared" si="24"/>
        <v>0.95383441434566951</v>
      </c>
      <c r="BD11" s="1">
        <v>1.03</v>
      </c>
      <c r="BE11" s="1">
        <f t="shared" si="12"/>
        <v>42.154566744730687</v>
      </c>
      <c r="BF11" s="1">
        <f t="shared" si="13"/>
        <v>38.54389721627409</v>
      </c>
      <c r="BG11" s="1">
        <f t="shared" si="14"/>
        <v>1.5999700239808152</v>
      </c>
      <c r="BH11" s="1">
        <f t="shared" si="15"/>
        <v>1.4848022383314257</v>
      </c>
      <c r="BI11" s="1">
        <f t="shared" si="16"/>
        <v>1.7985274550144057</v>
      </c>
      <c r="BJ11" s="1">
        <f t="shared" si="17"/>
        <v>1.4162554734179946</v>
      </c>
      <c r="BK11" s="6">
        <v>14</v>
      </c>
      <c r="BL11" s="6">
        <v>14</v>
      </c>
    </row>
    <row r="12" spans="1:64" x14ac:dyDescent="0.35">
      <c r="A12">
        <v>11</v>
      </c>
      <c r="B12" s="2" t="s">
        <v>1</v>
      </c>
      <c r="C12" s="11">
        <v>20</v>
      </c>
      <c r="D12" s="5">
        <v>71.5</v>
      </c>
      <c r="E12" s="5">
        <v>75.099999999999994</v>
      </c>
      <c r="F12" s="1">
        <v>1.67</v>
      </c>
      <c r="G12" s="1">
        <f t="shared" si="0"/>
        <v>25.637348058374268</v>
      </c>
      <c r="H12" s="1">
        <f t="shared" si="1"/>
        <v>26.9281795690057</v>
      </c>
      <c r="I12" s="5">
        <v>91</v>
      </c>
      <c r="J12" s="5">
        <v>94</v>
      </c>
      <c r="K12" s="1">
        <v>99</v>
      </c>
      <c r="L12" s="1">
        <v>102</v>
      </c>
      <c r="M12" s="1">
        <v>0.91</v>
      </c>
      <c r="N12" s="1">
        <v>0.92</v>
      </c>
      <c r="O12" s="5">
        <v>29.4</v>
      </c>
      <c r="P12" s="5">
        <v>32.700000000000003</v>
      </c>
      <c r="Q12" s="5">
        <f t="shared" si="2"/>
        <v>21.021000000000001</v>
      </c>
      <c r="R12" s="5">
        <f t="shared" si="3"/>
        <v>24.557700000000001</v>
      </c>
      <c r="S12" s="5">
        <v>70.599999999999994</v>
      </c>
      <c r="T12" s="5">
        <v>67.3</v>
      </c>
      <c r="U12" s="5">
        <f t="shared" si="4"/>
        <v>50.478999999999999</v>
      </c>
      <c r="V12" s="5">
        <f t="shared" si="5"/>
        <v>50.542299999999997</v>
      </c>
      <c r="W12" s="5">
        <v>47.7</v>
      </c>
      <c r="X12" s="5">
        <v>45.1</v>
      </c>
      <c r="Y12" s="5">
        <f t="shared" si="6"/>
        <v>34.105499999999999</v>
      </c>
      <c r="Z12" s="5">
        <f t="shared" si="7"/>
        <v>33.870100000000001</v>
      </c>
      <c r="AA12" s="1">
        <v>79</v>
      </c>
      <c r="AB12" s="3">
        <v>150</v>
      </c>
      <c r="AC12" s="3">
        <v>70</v>
      </c>
      <c r="AD12" s="1">
        <v>8</v>
      </c>
      <c r="AE12" s="1">
        <v>59</v>
      </c>
      <c r="AF12" s="3">
        <v>155</v>
      </c>
      <c r="AG12" s="3">
        <v>91</v>
      </c>
      <c r="AH12" s="1">
        <v>10.4</v>
      </c>
      <c r="AI12" s="1">
        <v>5.73</v>
      </c>
      <c r="AJ12" s="1">
        <v>5.86</v>
      </c>
      <c r="AK12" s="1">
        <v>23.51</v>
      </c>
      <c r="AL12" s="1">
        <v>25.74</v>
      </c>
      <c r="AM12" s="1">
        <f t="shared" si="18"/>
        <v>1.0633772862611655</v>
      </c>
      <c r="AN12" s="1">
        <f t="shared" si="19"/>
        <v>0.97125097125097126</v>
      </c>
      <c r="AO12" s="1">
        <v>49.26</v>
      </c>
      <c r="AP12" s="1">
        <f t="shared" si="20"/>
        <v>1.0150223304912709</v>
      </c>
      <c r="AQ12" s="1">
        <f t="shared" si="8"/>
        <v>31.413612565445025</v>
      </c>
      <c r="AR12" s="1">
        <f t="shared" si="9"/>
        <v>30.716723549488052</v>
      </c>
      <c r="AS12" s="1">
        <f t="shared" si="10"/>
        <v>2.0310506167588263</v>
      </c>
      <c r="AT12" s="1">
        <f t="shared" si="11"/>
        <v>1.8971768971768974</v>
      </c>
      <c r="AU12" s="1">
        <f t="shared" si="21"/>
        <v>2.159773093108067</v>
      </c>
      <c r="AV12" s="1">
        <f t="shared" si="22"/>
        <v>1.8426349040179657</v>
      </c>
      <c r="AW12" s="1">
        <v>5.53</v>
      </c>
      <c r="AX12" s="1">
        <v>5.63</v>
      </c>
      <c r="AY12" s="1">
        <v>22.96</v>
      </c>
      <c r="AZ12" s="1">
        <v>26.9</v>
      </c>
      <c r="BA12" s="1">
        <v>49.86</v>
      </c>
      <c r="BB12" s="1">
        <f t="shared" si="23"/>
        <v>1.0888501742160279</v>
      </c>
      <c r="BC12" s="1">
        <f t="shared" si="24"/>
        <v>0.92936802973977695</v>
      </c>
      <c r="BD12" s="1">
        <v>1</v>
      </c>
      <c r="BE12" s="1">
        <f t="shared" si="12"/>
        <v>32.5497287522604</v>
      </c>
      <c r="BF12" s="1">
        <f t="shared" si="13"/>
        <v>31.97158081705151</v>
      </c>
      <c r="BG12" s="1">
        <f t="shared" si="14"/>
        <v>2.0071138211382116</v>
      </c>
      <c r="BH12" s="1">
        <f t="shared" si="15"/>
        <v>1.7441140024783146</v>
      </c>
      <c r="BI12" s="1">
        <f t="shared" si="16"/>
        <v>2.1854462338177392</v>
      </c>
      <c r="BJ12" s="1">
        <f t="shared" si="17"/>
        <v>1.6209237941248278</v>
      </c>
      <c r="BK12" s="6">
        <v>17</v>
      </c>
      <c r="BL12" s="6">
        <v>19</v>
      </c>
    </row>
    <row r="13" spans="1:64" x14ac:dyDescent="0.35">
      <c r="A13">
        <v>12</v>
      </c>
      <c r="B13" s="2" t="s">
        <v>2</v>
      </c>
      <c r="C13" s="11">
        <v>25</v>
      </c>
      <c r="D13" s="5">
        <v>86.5</v>
      </c>
      <c r="E13" s="5">
        <v>86</v>
      </c>
      <c r="F13" s="1">
        <v>1.83</v>
      </c>
      <c r="G13" s="1">
        <f t="shared" si="0"/>
        <v>25.829376810295916</v>
      </c>
      <c r="H13" s="1">
        <f t="shared" si="1"/>
        <v>25.680074054167036</v>
      </c>
      <c r="I13" s="5">
        <v>93.5</v>
      </c>
      <c r="J13" s="5">
        <v>94</v>
      </c>
      <c r="K13" s="1">
        <v>105.5</v>
      </c>
      <c r="L13" s="1">
        <v>108</v>
      </c>
      <c r="M13" s="1">
        <v>0.88</v>
      </c>
      <c r="N13" s="1">
        <v>0.87</v>
      </c>
      <c r="O13" s="5">
        <v>17.100000000000001</v>
      </c>
      <c r="P13" s="5">
        <v>18.5</v>
      </c>
      <c r="Q13" s="5">
        <f t="shared" si="2"/>
        <v>14.791500000000001</v>
      </c>
      <c r="R13" s="5">
        <f t="shared" si="3"/>
        <v>15.91</v>
      </c>
      <c r="S13" s="5">
        <v>82.1</v>
      </c>
      <c r="T13" s="5">
        <v>81.5</v>
      </c>
      <c r="U13" s="5">
        <f t="shared" si="4"/>
        <v>71.016499999999994</v>
      </c>
      <c r="V13" s="5">
        <f t="shared" si="5"/>
        <v>70.09</v>
      </c>
      <c r="W13" s="5">
        <v>56</v>
      </c>
      <c r="X13" s="5">
        <v>54.2</v>
      </c>
      <c r="Y13" s="5">
        <f t="shared" si="6"/>
        <v>48.44</v>
      </c>
      <c r="Z13" s="5">
        <f t="shared" si="7"/>
        <v>46.611999999999995</v>
      </c>
      <c r="AA13" s="1">
        <v>94</v>
      </c>
      <c r="AB13" s="3">
        <v>169</v>
      </c>
      <c r="AC13" s="3">
        <v>95</v>
      </c>
      <c r="AD13" s="1">
        <v>15.1</v>
      </c>
      <c r="AE13" s="1">
        <v>57</v>
      </c>
      <c r="AF13" s="3">
        <v>162</v>
      </c>
      <c r="AG13" s="3">
        <v>106</v>
      </c>
      <c r="AH13" s="1">
        <v>17.2</v>
      </c>
      <c r="AI13" s="1">
        <v>4.4800000000000004</v>
      </c>
      <c r="AJ13" s="1">
        <v>4.6500000000000004</v>
      </c>
      <c r="AK13" s="1">
        <v>17.8</v>
      </c>
      <c r="AL13" s="1">
        <v>21.43</v>
      </c>
      <c r="AM13" s="1">
        <f t="shared" si="18"/>
        <v>1.4044943820224718</v>
      </c>
      <c r="AN13" s="1">
        <f t="shared" si="19"/>
        <v>1.1665888940737283</v>
      </c>
      <c r="AO13" s="1">
        <v>39.229999999999997</v>
      </c>
      <c r="AP13" s="1">
        <f t="shared" si="20"/>
        <v>1.2745347947998982</v>
      </c>
      <c r="AQ13" s="1">
        <f t="shared" si="8"/>
        <v>40.178571428571423</v>
      </c>
      <c r="AR13" s="1">
        <f t="shared" si="9"/>
        <v>38.709677419354833</v>
      </c>
      <c r="AS13" s="1">
        <f t="shared" si="10"/>
        <v>2.0973782771535583</v>
      </c>
      <c r="AT13" s="1">
        <f t="shared" si="11"/>
        <v>1.8082127858142791</v>
      </c>
      <c r="AU13" s="1">
        <f t="shared" si="21"/>
        <v>2.9457560072381432</v>
      </c>
      <c r="AV13" s="1">
        <f t="shared" si="22"/>
        <v>2.1094409540530554</v>
      </c>
      <c r="AW13" s="1">
        <v>4.0999999999999996</v>
      </c>
      <c r="AX13" s="1">
        <v>4.2300000000000004</v>
      </c>
      <c r="AY13" s="1">
        <v>17.46</v>
      </c>
      <c r="AZ13" s="1">
        <v>22.62</v>
      </c>
      <c r="BA13" s="1">
        <v>40.08</v>
      </c>
      <c r="BB13" s="1">
        <f t="shared" si="23"/>
        <v>1.43184421534937</v>
      </c>
      <c r="BC13" s="1">
        <f t="shared" si="24"/>
        <v>1.1052166224580018</v>
      </c>
      <c r="BD13" s="1">
        <v>1.24</v>
      </c>
      <c r="BE13" s="1">
        <f t="shared" si="12"/>
        <v>43.902439024390247</v>
      </c>
      <c r="BF13" s="1">
        <f t="shared" si="13"/>
        <v>42.553191489361701</v>
      </c>
      <c r="BG13" s="1">
        <f t="shared" si="14"/>
        <v>1.9568537609774723</v>
      </c>
      <c r="BH13" s="1">
        <f t="shared" si="15"/>
        <v>1.5583554376657824</v>
      </c>
      <c r="BI13" s="1">
        <f t="shared" si="16"/>
        <v>2.8019097379402527</v>
      </c>
      <c r="BJ13" s="1">
        <f t="shared" si="17"/>
        <v>1.7223203334060373</v>
      </c>
      <c r="BK13" s="6">
        <v>18</v>
      </c>
      <c r="BL13" s="6">
        <v>17</v>
      </c>
    </row>
    <row r="14" spans="1:64" x14ac:dyDescent="0.35">
      <c r="A14">
        <v>13</v>
      </c>
      <c r="B14" s="2" t="s">
        <v>2</v>
      </c>
      <c r="C14" s="11">
        <v>21</v>
      </c>
      <c r="D14" s="5">
        <v>66.8</v>
      </c>
      <c r="E14" s="5">
        <v>67.2</v>
      </c>
      <c r="F14" s="1">
        <v>1.8</v>
      </c>
      <c r="G14" s="1">
        <f t="shared" si="0"/>
        <v>20.617283950617281</v>
      </c>
      <c r="H14" s="1">
        <f t="shared" si="1"/>
        <v>20.74074074074074</v>
      </c>
      <c r="I14" s="5">
        <v>74.5</v>
      </c>
      <c r="J14" s="5">
        <v>76</v>
      </c>
      <c r="K14" s="1">
        <v>86.5</v>
      </c>
      <c r="L14" s="1">
        <v>95</v>
      </c>
      <c r="M14" s="1">
        <v>0.86</v>
      </c>
      <c r="N14" s="1">
        <v>0.8</v>
      </c>
      <c r="O14" s="5">
        <v>7.8</v>
      </c>
      <c r="P14" s="5">
        <v>8.3000000000000007</v>
      </c>
      <c r="Q14" s="5">
        <f t="shared" si="2"/>
        <v>5.2103999999999999</v>
      </c>
      <c r="R14" s="5">
        <f t="shared" si="3"/>
        <v>5.5776000000000012</v>
      </c>
      <c r="S14" s="5">
        <v>92.2</v>
      </c>
      <c r="T14" s="5">
        <v>91.7</v>
      </c>
      <c r="U14" s="5">
        <f t="shared" si="4"/>
        <v>61.589599999999997</v>
      </c>
      <c r="V14" s="5">
        <f t="shared" si="5"/>
        <v>61.622400000000006</v>
      </c>
      <c r="W14" s="5">
        <v>65.400000000000006</v>
      </c>
      <c r="X14" s="5">
        <v>64.7</v>
      </c>
      <c r="Y14" s="5">
        <f t="shared" si="6"/>
        <v>43.687200000000004</v>
      </c>
      <c r="Z14" s="5">
        <f t="shared" si="7"/>
        <v>43.478400000000001</v>
      </c>
      <c r="AA14" s="1">
        <v>96</v>
      </c>
      <c r="AB14" s="3">
        <v>150</v>
      </c>
      <c r="AC14" s="3">
        <v>70</v>
      </c>
      <c r="AD14" s="1">
        <v>14.7</v>
      </c>
      <c r="AE14" s="1">
        <v>75</v>
      </c>
      <c r="AF14" s="3">
        <v>164</v>
      </c>
      <c r="AG14" s="3">
        <v>70</v>
      </c>
      <c r="AH14" s="1">
        <v>10.4</v>
      </c>
      <c r="AI14" s="1">
        <v>5.32</v>
      </c>
      <c r="AJ14" s="1">
        <v>5.53</v>
      </c>
      <c r="AK14" s="1">
        <v>22.75</v>
      </c>
      <c r="AL14" s="1">
        <v>26.61</v>
      </c>
      <c r="AM14" s="1">
        <f t="shared" si="18"/>
        <v>1.098901098901099</v>
      </c>
      <c r="AN14" s="1">
        <f t="shared" si="19"/>
        <v>0.9394964299135663</v>
      </c>
      <c r="AO14" s="1">
        <v>49.36</v>
      </c>
      <c r="AP14" s="1">
        <f t="shared" si="20"/>
        <v>1.012965964343598</v>
      </c>
      <c r="AQ14" s="1">
        <f t="shared" si="8"/>
        <v>33.834586466165412</v>
      </c>
      <c r="AR14" s="1">
        <f t="shared" si="9"/>
        <v>32.5497287522604</v>
      </c>
      <c r="AS14" s="1">
        <f t="shared" si="10"/>
        <v>1.9487179487179491</v>
      </c>
      <c r="AT14" s="1">
        <f t="shared" si="11"/>
        <v>1.7318050858073404</v>
      </c>
      <c r="AU14" s="1">
        <f t="shared" si="21"/>
        <v>2.1414482952944498</v>
      </c>
      <c r="AV14" s="1">
        <f t="shared" si="22"/>
        <v>1.6270246954221537</v>
      </c>
      <c r="AW14" s="1">
        <v>6.24</v>
      </c>
      <c r="AX14" s="1">
        <v>6.27</v>
      </c>
      <c r="AY14" s="1">
        <v>25.35</v>
      </c>
      <c r="AZ14" s="1">
        <v>27.95</v>
      </c>
      <c r="BA14" s="1">
        <v>53.31</v>
      </c>
      <c r="BB14" s="1">
        <f t="shared" si="23"/>
        <v>0.98619329388560151</v>
      </c>
      <c r="BC14" s="1">
        <f t="shared" si="24"/>
        <v>0.89445438282647582</v>
      </c>
      <c r="BD14" s="1">
        <v>0.93</v>
      </c>
      <c r="BE14" s="1">
        <f t="shared" si="12"/>
        <v>28.846153846153847</v>
      </c>
      <c r="BF14" s="1">
        <f t="shared" si="13"/>
        <v>28.708133971291868</v>
      </c>
      <c r="BG14" s="1">
        <f t="shared" si="14"/>
        <v>2.0512820512820511</v>
      </c>
      <c r="BH14" s="1">
        <f t="shared" si="15"/>
        <v>1.8694096601073342</v>
      </c>
      <c r="BI14" s="1">
        <f t="shared" si="16"/>
        <v>2.0229606028422595</v>
      </c>
      <c r="BJ14" s="1">
        <f t="shared" si="17"/>
        <v>1.6721016637811577</v>
      </c>
      <c r="BK14" s="6">
        <v>15</v>
      </c>
      <c r="BL14" s="6">
        <v>13</v>
      </c>
    </row>
    <row r="15" spans="1:64" x14ac:dyDescent="0.35">
      <c r="A15">
        <v>14</v>
      </c>
      <c r="B15" s="2" t="s">
        <v>2</v>
      </c>
      <c r="C15" s="11">
        <v>23</v>
      </c>
      <c r="D15" s="5">
        <v>83.2</v>
      </c>
      <c r="E15" s="5">
        <v>80.5</v>
      </c>
      <c r="F15" s="1">
        <v>1.86</v>
      </c>
      <c r="G15" s="1">
        <f t="shared" si="0"/>
        <v>24.04902300844028</v>
      </c>
      <c r="H15" s="1">
        <f t="shared" si="1"/>
        <v>23.268585963695223</v>
      </c>
      <c r="I15" s="5">
        <v>90.5</v>
      </c>
      <c r="J15" s="5">
        <v>92.5</v>
      </c>
      <c r="K15" s="1">
        <v>97</v>
      </c>
      <c r="L15" s="1">
        <v>97.5</v>
      </c>
      <c r="M15" s="1">
        <v>0.93</v>
      </c>
      <c r="N15" s="1">
        <v>0.94</v>
      </c>
      <c r="O15" s="5">
        <v>12.7</v>
      </c>
      <c r="P15" s="5">
        <v>13.3</v>
      </c>
      <c r="Q15" s="5">
        <f t="shared" si="2"/>
        <v>10.566399999999998</v>
      </c>
      <c r="R15" s="5">
        <f t="shared" si="3"/>
        <v>10.7065</v>
      </c>
      <c r="S15" s="5">
        <v>87.3</v>
      </c>
      <c r="T15" s="5">
        <v>86.7</v>
      </c>
      <c r="U15" s="5">
        <f t="shared" si="4"/>
        <v>72.633600000000001</v>
      </c>
      <c r="V15" s="5">
        <f t="shared" si="5"/>
        <v>69.793500000000009</v>
      </c>
      <c r="W15" s="5">
        <v>59.4</v>
      </c>
      <c r="X15" s="5">
        <v>58.6</v>
      </c>
      <c r="Y15" s="5">
        <f t="shared" si="6"/>
        <v>49.4208</v>
      </c>
      <c r="Z15" s="5">
        <f t="shared" si="7"/>
        <v>47.173000000000002</v>
      </c>
      <c r="AA15" s="1">
        <v>43</v>
      </c>
      <c r="AB15" s="3">
        <v>157</v>
      </c>
      <c r="AC15" s="3">
        <v>147</v>
      </c>
      <c r="AD15" s="1">
        <v>11.1</v>
      </c>
      <c r="AE15" s="1">
        <v>51</v>
      </c>
      <c r="AF15" s="3">
        <v>159</v>
      </c>
      <c r="AG15" s="3">
        <v>121</v>
      </c>
      <c r="AH15" s="1">
        <v>11.2</v>
      </c>
      <c r="AI15" s="1">
        <v>5.49</v>
      </c>
      <c r="AJ15" s="1">
        <v>5.88</v>
      </c>
      <c r="AK15" s="1">
        <v>22.68</v>
      </c>
      <c r="AL15" s="1">
        <v>25.37</v>
      </c>
      <c r="AM15" s="1">
        <f t="shared" si="18"/>
        <v>1.1022927689594357</v>
      </c>
      <c r="AN15" s="1">
        <f t="shared" si="19"/>
        <v>0.98541584548679539</v>
      </c>
      <c r="AO15" s="1">
        <v>48.06</v>
      </c>
      <c r="AP15" s="1">
        <f t="shared" si="20"/>
        <v>1.0403662089055348</v>
      </c>
      <c r="AQ15" s="1">
        <f t="shared" si="8"/>
        <v>32.786885245901637</v>
      </c>
      <c r="AR15" s="1">
        <f t="shared" si="9"/>
        <v>30.612244897959183</v>
      </c>
      <c r="AS15" s="1">
        <f t="shared" si="10"/>
        <v>2.0171957671957674</v>
      </c>
      <c r="AT15" s="1">
        <f t="shared" si="11"/>
        <v>1.9314150571541191</v>
      </c>
      <c r="AU15" s="1">
        <f t="shared" si="21"/>
        <v>2.2235403077554756</v>
      </c>
      <c r="AV15" s="1">
        <f t="shared" si="22"/>
        <v>1.9032470015314535</v>
      </c>
      <c r="AW15" s="1">
        <v>5.67</v>
      </c>
      <c r="AX15" s="1">
        <v>5.79</v>
      </c>
      <c r="AY15" s="1">
        <v>23.18</v>
      </c>
      <c r="AZ15" s="1">
        <v>27.14</v>
      </c>
      <c r="BA15" s="1">
        <v>50.33</v>
      </c>
      <c r="BB15" s="1">
        <f t="shared" si="23"/>
        <v>1.0785159620362381</v>
      </c>
      <c r="BC15" s="1">
        <f t="shared" si="24"/>
        <v>0.92114959469417834</v>
      </c>
      <c r="BD15" s="1">
        <v>0.99</v>
      </c>
      <c r="BE15" s="1">
        <f t="shared" si="12"/>
        <v>31.746031746031747</v>
      </c>
      <c r="BF15" s="1">
        <f t="shared" si="13"/>
        <v>31.088082901554404</v>
      </c>
      <c r="BG15" s="1">
        <f t="shared" si="14"/>
        <v>2.0383951682484898</v>
      </c>
      <c r="BH15" s="1">
        <f t="shared" si="15"/>
        <v>1.7778187177597642</v>
      </c>
      <c r="BI15" s="1">
        <f t="shared" si="16"/>
        <v>2.1984417258935394</v>
      </c>
      <c r="BJ15" s="1">
        <f t="shared" si="17"/>
        <v>1.6376369913041307</v>
      </c>
      <c r="BK15" s="6">
        <v>16</v>
      </c>
      <c r="BL15" s="6">
        <v>14</v>
      </c>
    </row>
    <row r="16" spans="1:64" x14ac:dyDescent="0.35">
      <c r="A16">
        <v>15</v>
      </c>
      <c r="B16" s="2" t="s">
        <v>2</v>
      </c>
      <c r="C16" s="11">
        <v>22</v>
      </c>
      <c r="D16" s="5">
        <v>78.099999999999994</v>
      </c>
      <c r="E16" s="5">
        <v>78.3</v>
      </c>
      <c r="F16" s="1">
        <v>1.85</v>
      </c>
      <c r="G16" s="1">
        <f t="shared" si="0"/>
        <v>22.819576333089842</v>
      </c>
      <c r="H16" s="1">
        <f t="shared" si="1"/>
        <v>22.878013148283415</v>
      </c>
      <c r="I16" s="5">
        <v>87</v>
      </c>
      <c r="J16" s="5">
        <v>87</v>
      </c>
      <c r="K16" s="1">
        <v>95.5</v>
      </c>
      <c r="L16" s="1">
        <v>101</v>
      </c>
      <c r="M16" s="1">
        <v>0.91</v>
      </c>
      <c r="N16" s="1">
        <v>0.86</v>
      </c>
      <c r="O16" s="5">
        <v>14</v>
      </c>
      <c r="P16" s="5">
        <v>14.6</v>
      </c>
      <c r="Q16" s="5">
        <f t="shared" si="2"/>
        <v>10.933999999999999</v>
      </c>
      <c r="R16" s="5">
        <f t="shared" si="3"/>
        <v>11.431799999999999</v>
      </c>
      <c r="S16" s="5">
        <v>86</v>
      </c>
      <c r="T16" s="5">
        <v>85.4</v>
      </c>
      <c r="U16" s="5">
        <f t="shared" si="4"/>
        <v>67.165999999999997</v>
      </c>
      <c r="V16" s="5">
        <f t="shared" si="5"/>
        <v>66.868200000000002</v>
      </c>
      <c r="W16" s="5">
        <v>57.6</v>
      </c>
      <c r="X16" s="5">
        <v>56.7</v>
      </c>
      <c r="Y16" s="5">
        <f t="shared" si="6"/>
        <v>44.985599999999998</v>
      </c>
      <c r="Z16" s="5">
        <f t="shared" si="7"/>
        <v>44.396099999999997</v>
      </c>
      <c r="AA16" s="1">
        <v>60</v>
      </c>
      <c r="AB16" s="3">
        <v>168</v>
      </c>
      <c r="AC16" s="3">
        <v>70</v>
      </c>
      <c r="AD16" s="1">
        <v>7.1</v>
      </c>
      <c r="AE16" s="1">
        <v>60</v>
      </c>
      <c r="AF16" s="3">
        <v>150</v>
      </c>
      <c r="AG16" s="3">
        <v>70</v>
      </c>
      <c r="AH16" s="1">
        <v>3.4</v>
      </c>
      <c r="AI16" s="1">
        <v>5.43</v>
      </c>
      <c r="AJ16" s="1">
        <v>5.66</v>
      </c>
      <c r="AK16" s="1">
        <v>20.21</v>
      </c>
      <c r="AL16" s="1">
        <v>24.16</v>
      </c>
      <c r="AM16" s="1">
        <f t="shared" si="18"/>
        <v>1.2370113805047005</v>
      </c>
      <c r="AN16" s="1">
        <f t="shared" si="19"/>
        <v>1.0347682119205297</v>
      </c>
      <c r="AO16" s="1">
        <v>44.37</v>
      </c>
      <c r="AP16" s="1">
        <f t="shared" si="20"/>
        <v>1.1268875366238451</v>
      </c>
      <c r="AQ16" s="1">
        <f t="shared" si="8"/>
        <v>33.149171270718234</v>
      </c>
      <c r="AR16" s="1">
        <f t="shared" si="9"/>
        <v>31.802120141342755</v>
      </c>
      <c r="AS16" s="1">
        <f t="shared" si="10"/>
        <v>2.2389905987135079</v>
      </c>
      <c r="AT16" s="1">
        <f t="shared" si="11"/>
        <v>1.9522626931567328</v>
      </c>
      <c r="AU16" s="1">
        <f t="shared" si="21"/>
        <v>2.7696568514516424</v>
      </c>
      <c r="AV16" s="1">
        <f t="shared" si="22"/>
        <v>2.0201393761969504</v>
      </c>
      <c r="AW16" s="1">
        <v>6.14</v>
      </c>
      <c r="AX16" s="1">
        <v>6.67</v>
      </c>
      <c r="AY16" s="1">
        <v>22.2</v>
      </c>
      <c r="AZ16" s="1">
        <v>26.22</v>
      </c>
      <c r="BA16" s="1">
        <v>48.42</v>
      </c>
      <c r="BB16" s="1">
        <f t="shared" si="23"/>
        <v>1.1261261261261262</v>
      </c>
      <c r="BC16" s="1">
        <f t="shared" si="24"/>
        <v>0.95347063310450042</v>
      </c>
      <c r="BD16" s="1">
        <v>1.03</v>
      </c>
      <c r="BE16" s="1">
        <f t="shared" si="12"/>
        <v>29.31596091205212</v>
      </c>
      <c r="BF16" s="1">
        <f t="shared" si="13"/>
        <v>26.986506746626688</v>
      </c>
      <c r="BG16" s="1">
        <f t="shared" si="14"/>
        <v>2.3048048048048044</v>
      </c>
      <c r="BH16" s="1">
        <f t="shared" si="15"/>
        <v>2.1198830409356728</v>
      </c>
      <c r="BI16" s="1">
        <f t="shared" si="16"/>
        <v>2.5955009063117167</v>
      </c>
      <c r="BJ16" s="1">
        <f t="shared" si="17"/>
        <v>2.0212462251484293</v>
      </c>
      <c r="BK16" s="6">
        <v>16</v>
      </c>
      <c r="BL16" s="6">
        <v>17</v>
      </c>
    </row>
    <row r="17" spans="1:64" x14ac:dyDescent="0.35">
      <c r="A17">
        <v>16</v>
      </c>
      <c r="B17" s="2" t="s">
        <v>2</v>
      </c>
      <c r="C17" s="11">
        <v>20</v>
      </c>
      <c r="D17" s="5">
        <v>74.2</v>
      </c>
      <c r="E17" s="5">
        <v>73.400000000000006</v>
      </c>
      <c r="F17" s="1">
        <v>1.79</v>
      </c>
      <c r="G17" s="1">
        <f t="shared" si="0"/>
        <v>23.157829031553323</v>
      </c>
      <c r="H17" s="1">
        <f t="shared" si="1"/>
        <v>22.908148934178087</v>
      </c>
      <c r="I17" s="5">
        <v>81.5</v>
      </c>
      <c r="J17" s="5">
        <v>82</v>
      </c>
      <c r="K17" s="1">
        <v>86.25</v>
      </c>
      <c r="L17" s="1">
        <v>90</v>
      </c>
      <c r="M17" s="1">
        <v>0.94</v>
      </c>
      <c r="N17" s="1">
        <v>0.91</v>
      </c>
      <c r="O17" s="5">
        <v>10</v>
      </c>
      <c r="P17" s="5">
        <v>7.8</v>
      </c>
      <c r="Q17" s="5">
        <f t="shared" si="2"/>
        <v>7.42</v>
      </c>
      <c r="R17" s="5">
        <f t="shared" si="3"/>
        <v>5.7252000000000001</v>
      </c>
      <c r="S17" s="5">
        <v>90</v>
      </c>
      <c r="T17" s="5">
        <v>92.2</v>
      </c>
      <c r="U17" s="5">
        <f t="shared" si="4"/>
        <v>66.78</v>
      </c>
      <c r="V17" s="5">
        <f t="shared" si="5"/>
        <v>67.674800000000005</v>
      </c>
      <c r="W17" s="5">
        <v>62.4</v>
      </c>
      <c r="X17" s="5">
        <v>64.8</v>
      </c>
      <c r="Y17" s="5">
        <f t="shared" si="6"/>
        <v>46.300800000000002</v>
      </c>
      <c r="Z17" s="5">
        <f t="shared" si="7"/>
        <v>47.563199999999995</v>
      </c>
      <c r="AA17" s="1">
        <v>95</v>
      </c>
      <c r="AB17" s="3">
        <v>150</v>
      </c>
      <c r="AC17" s="3">
        <v>76</v>
      </c>
      <c r="AD17" s="1">
        <v>3.2</v>
      </c>
      <c r="AE17" s="1">
        <v>70</v>
      </c>
      <c r="AF17" s="3">
        <v>150</v>
      </c>
      <c r="AG17" s="3">
        <v>81</v>
      </c>
      <c r="AH17" s="1">
        <v>6.4</v>
      </c>
      <c r="AI17" s="1">
        <v>3.76</v>
      </c>
      <c r="AJ17" s="1">
        <v>3.96</v>
      </c>
      <c r="AK17" s="1">
        <v>16.47</v>
      </c>
      <c r="AL17" s="1">
        <v>19.23</v>
      </c>
      <c r="AM17" s="1">
        <f t="shared" si="18"/>
        <v>1.5179113539769278</v>
      </c>
      <c r="AN17" s="1">
        <f t="shared" si="19"/>
        <v>1.3000520020800832</v>
      </c>
      <c r="AO17" s="1">
        <v>35.71</v>
      </c>
      <c r="AP17" s="1">
        <f t="shared" si="20"/>
        <v>1.4001680201624194</v>
      </c>
      <c r="AQ17" s="1">
        <f t="shared" si="8"/>
        <v>47.872340425531917</v>
      </c>
      <c r="AR17" s="1">
        <f t="shared" si="9"/>
        <v>45.454545454545453</v>
      </c>
      <c r="AS17" s="1">
        <f t="shared" si="10"/>
        <v>1.902448896984416</v>
      </c>
      <c r="AT17" s="1">
        <f t="shared" si="11"/>
        <v>1.7160686427457099</v>
      </c>
      <c r="AU17" s="1">
        <f t="shared" si="21"/>
        <v>2.8877487810935278</v>
      </c>
      <c r="AV17" s="1">
        <f t="shared" si="22"/>
        <v>2.2309784747084112</v>
      </c>
      <c r="AW17" s="1">
        <v>3.76</v>
      </c>
      <c r="AX17" s="1">
        <v>3.83</v>
      </c>
      <c r="AY17" s="1">
        <v>17.48</v>
      </c>
      <c r="AZ17" s="1">
        <v>18.739999999999998</v>
      </c>
      <c r="BA17" s="1">
        <v>36.22</v>
      </c>
      <c r="BB17" s="1">
        <f t="shared" si="23"/>
        <v>1.4302059496567505</v>
      </c>
      <c r="BC17" s="1">
        <f t="shared" si="24"/>
        <v>1.3340448239060834</v>
      </c>
      <c r="BD17" s="1">
        <v>1.38</v>
      </c>
      <c r="BE17" s="1">
        <f t="shared" si="12"/>
        <v>47.872340425531917</v>
      </c>
      <c r="BF17" s="1">
        <f t="shared" si="13"/>
        <v>46.997389033942561</v>
      </c>
      <c r="BG17" s="1">
        <f t="shared" si="14"/>
        <v>1.7925247902364605</v>
      </c>
      <c r="BH17" s="1">
        <f t="shared" si="15"/>
        <v>1.7031305585200998</v>
      </c>
      <c r="BI17" s="1">
        <f t="shared" si="16"/>
        <v>2.5636796199034046</v>
      </c>
      <c r="BJ17" s="1">
        <f t="shared" si="17"/>
        <v>2.2720525060300161</v>
      </c>
      <c r="BK17" s="6">
        <v>17</v>
      </c>
      <c r="BL17" s="6">
        <v>18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Win-Pro</dc:creator>
  <cp:lastModifiedBy>Anatoli Petridou</cp:lastModifiedBy>
  <dcterms:created xsi:type="dcterms:W3CDTF">2025-11-14T16:58:29Z</dcterms:created>
  <dcterms:modified xsi:type="dcterms:W3CDTF">2026-03-01T19:54:29Z</dcterms:modified>
</cp:coreProperties>
</file>